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6B146499-D867-45E6-B512-90B59CEEBA8C}" xr6:coauthVersionLast="46" xr6:coauthVersionMax="46" xr10:uidLastSave="{00000000-0000-0000-0000-000000000000}"/>
  <bookViews>
    <workbookView xWindow="-18750" yWindow="-7680" windowWidth="18260" windowHeight="8770" tabRatio="761" activeTab="3" xr2:uid="{00000000-000D-0000-FFFF-FFFF00000000}"/>
  </bookViews>
  <sheets>
    <sheet name="Figure of emission reductions" sheetId="26" r:id="rId1"/>
    <sheet name="Figure of GHG emissions" sheetId="24" r:id="rId2"/>
    <sheet name="Details of CO2 frm incineration" sheetId="25" r:id="rId3"/>
    <sheet name="5-Summary" sheetId="12" r:id="rId4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9" i="25" l="1"/>
  <c r="G159" i="25" s="1"/>
  <c r="H159" i="25" s="1"/>
  <c r="I159" i="25" s="1"/>
  <c r="J159" i="25" s="1"/>
  <c r="K159" i="25" s="1"/>
  <c r="L159" i="25" s="1"/>
  <c r="M159" i="25" s="1"/>
  <c r="N159" i="25" s="1"/>
  <c r="O159" i="25" s="1"/>
  <c r="P159" i="25" s="1"/>
  <c r="Q159" i="25" s="1"/>
  <c r="R159" i="25" s="1"/>
  <c r="S159" i="25" s="1"/>
  <c r="T159" i="25" s="1"/>
  <c r="U159" i="25" s="1"/>
  <c r="V159" i="25" s="1"/>
  <c r="W159" i="25" s="1"/>
  <c r="X159" i="25" s="1"/>
  <c r="Y159" i="25" s="1"/>
  <c r="Z159" i="25" s="1"/>
  <c r="AA159" i="25" s="1"/>
  <c r="AB159" i="25" s="1"/>
  <c r="AC159" i="25" s="1"/>
  <c r="AD159" i="25" s="1"/>
  <c r="AE159" i="25" s="1"/>
  <c r="AF159" i="25" s="1"/>
  <c r="AG159" i="25" s="1"/>
  <c r="AH159" i="25" s="1"/>
  <c r="AI159" i="25" s="1"/>
  <c r="AJ159" i="25" s="1"/>
  <c r="AK159" i="25" s="1"/>
  <c r="AL159" i="25" s="1"/>
  <c r="AM159" i="25" s="1"/>
  <c r="AN159" i="25" s="1"/>
  <c r="AO159" i="25" s="1"/>
  <c r="AP159" i="25" s="1"/>
  <c r="AQ159" i="25" s="1"/>
  <c r="AR159" i="25" s="1"/>
  <c r="AS159" i="25" s="1"/>
  <c r="AT159" i="25" s="1"/>
  <c r="AU159" i="25" s="1"/>
  <c r="AV159" i="25" s="1"/>
  <c r="AW159" i="25" s="1"/>
  <c r="AX159" i="25" s="1"/>
  <c r="AY159" i="25" s="1"/>
  <c r="AZ159" i="25" s="1"/>
  <c r="BA159" i="25" s="1"/>
  <c r="BB159" i="25" s="1"/>
  <c r="BC159" i="25" s="1"/>
  <c r="BD159" i="25" s="1"/>
  <c r="BE159" i="25" s="1"/>
  <c r="BF159" i="25" s="1"/>
  <c r="BG159" i="25" s="1"/>
  <c r="BH159" i="25" s="1"/>
  <c r="BI159" i="25" s="1"/>
  <c r="BJ159" i="25" s="1"/>
  <c r="BK159" i="25" s="1"/>
  <c r="BL159" i="25" s="1"/>
  <c r="BM159" i="25" s="1"/>
  <c r="E49" i="25" l="1"/>
  <c r="E42" i="25"/>
  <c r="BA24" i="24" l="1"/>
  <c r="AY24" i="24" l="1"/>
  <c r="R81" i="26"/>
  <c r="AZ24" i="24"/>
  <c r="F107" i="25"/>
  <c r="G107" i="25" s="1"/>
  <c r="H107" i="25" s="1"/>
  <c r="I107" i="25" s="1"/>
  <c r="J107" i="25" s="1"/>
  <c r="K107" i="25" s="1"/>
  <c r="L107" i="25" s="1"/>
  <c r="M107" i="25" s="1"/>
  <c r="N107" i="25" s="1"/>
  <c r="O107" i="25" s="1"/>
  <c r="P107" i="25" s="1"/>
  <c r="Q107" i="25" s="1"/>
  <c r="R107" i="25" s="1"/>
  <c r="S107" i="25" s="1"/>
  <c r="T107" i="25" s="1"/>
  <c r="U107" i="25" s="1"/>
  <c r="V107" i="25" s="1"/>
  <c r="W107" i="25" s="1"/>
  <c r="X107" i="25" s="1"/>
  <c r="Y107" i="25" s="1"/>
  <c r="Z107" i="25" s="1"/>
  <c r="AA107" i="25" s="1"/>
  <c r="AB107" i="25" s="1"/>
  <c r="AC107" i="25" s="1"/>
  <c r="AD107" i="25" s="1"/>
  <c r="AE107" i="25" s="1"/>
  <c r="AF107" i="25" s="1"/>
  <c r="AG107" i="25" s="1"/>
  <c r="AH107" i="25" s="1"/>
  <c r="AI107" i="25" s="1"/>
  <c r="AJ107" i="25" s="1"/>
  <c r="AK107" i="25" s="1"/>
  <c r="AL107" i="25" s="1"/>
  <c r="AM107" i="25" s="1"/>
  <c r="AN107" i="25" s="1"/>
  <c r="AO107" i="25" s="1"/>
  <c r="AP107" i="25" s="1"/>
  <c r="AQ107" i="25" s="1"/>
  <c r="AR107" i="25" s="1"/>
  <c r="AS107" i="25" s="1"/>
  <c r="AT107" i="25" s="1"/>
  <c r="AU107" i="25" s="1"/>
  <c r="AV107" i="25" s="1"/>
  <c r="AW107" i="25" s="1"/>
  <c r="AX107" i="25" s="1"/>
  <c r="AY107" i="25" s="1"/>
  <c r="AZ107" i="25" s="1"/>
  <c r="BA107" i="25" s="1"/>
  <c r="BB107" i="25" s="1"/>
  <c r="BC107" i="25" s="1"/>
  <c r="BD107" i="25" s="1"/>
  <c r="BE107" i="25" s="1"/>
  <c r="BF107" i="25" s="1"/>
  <c r="BG107" i="25" s="1"/>
  <c r="BH107" i="25" s="1"/>
  <c r="BI107" i="25" s="1"/>
  <c r="BJ107" i="25" s="1"/>
  <c r="BK107" i="25" s="1"/>
  <c r="BL107" i="25" s="1"/>
  <c r="BM107" i="25" s="1"/>
  <c r="S81" i="26" l="1"/>
  <c r="E63" i="25" l="1"/>
  <c r="BM43" i="25"/>
  <c r="F37" i="25" l="1"/>
  <c r="G37" i="25" s="1"/>
  <c r="H37" i="25" s="1"/>
  <c r="I37" i="25" s="1"/>
  <c r="J37" i="25" s="1"/>
  <c r="K37" i="25" s="1"/>
  <c r="L37" i="25" s="1"/>
  <c r="M37" i="25" s="1"/>
  <c r="N37" i="25" s="1"/>
  <c r="O37" i="25" s="1"/>
  <c r="P37" i="25" s="1"/>
  <c r="Q37" i="25" s="1"/>
  <c r="R37" i="25" s="1"/>
  <c r="S37" i="25" s="1"/>
  <c r="T37" i="25" s="1"/>
  <c r="U37" i="25" s="1"/>
  <c r="V37" i="25" s="1"/>
  <c r="W37" i="25" s="1"/>
  <c r="X37" i="25" s="1"/>
  <c r="Y37" i="25" s="1"/>
  <c r="Z37" i="25" s="1"/>
  <c r="AA37" i="25" s="1"/>
  <c r="AB37" i="25" s="1"/>
  <c r="AC37" i="25" s="1"/>
  <c r="AD37" i="25" s="1"/>
  <c r="AE37" i="25" s="1"/>
  <c r="AF37" i="25" s="1"/>
  <c r="AG37" i="25" s="1"/>
  <c r="AH37" i="25" s="1"/>
  <c r="AI37" i="25" s="1"/>
  <c r="AJ37" i="25" s="1"/>
  <c r="AK37" i="25" s="1"/>
  <c r="AL37" i="25" s="1"/>
  <c r="AM37" i="25" s="1"/>
  <c r="AN37" i="25" s="1"/>
  <c r="AO37" i="25" s="1"/>
  <c r="AP37" i="25" s="1"/>
  <c r="AQ37" i="25" s="1"/>
  <c r="AR37" i="25" s="1"/>
  <c r="AS37" i="25" s="1"/>
  <c r="AT37" i="25" s="1"/>
  <c r="AU37" i="25" s="1"/>
  <c r="AV37" i="25" s="1"/>
  <c r="AW37" i="25" s="1"/>
  <c r="AX37" i="25" s="1"/>
  <c r="AY37" i="25" s="1"/>
  <c r="AZ37" i="25" s="1"/>
  <c r="BA37" i="25" s="1"/>
  <c r="BB37" i="25" s="1"/>
  <c r="BC37" i="25" s="1"/>
  <c r="BD37" i="25" s="1"/>
  <c r="BE37" i="25" s="1"/>
  <c r="BF37" i="25" s="1"/>
  <c r="BG37" i="25" s="1"/>
  <c r="BH37" i="25" s="1"/>
  <c r="BI37" i="25" s="1"/>
  <c r="BJ37" i="25" s="1"/>
  <c r="BK37" i="25" s="1"/>
  <c r="BL37" i="25" s="1"/>
  <c r="BM37" i="25" s="1"/>
  <c r="F55" i="25"/>
  <c r="G55" i="25" s="1"/>
  <c r="H55" i="25" s="1"/>
  <c r="I55" i="25" s="1"/>
  <c r="J55" i="25" s="1"/>
  <c r="K55" i="25" s="1"/>
  <c r="L55" i="25" s="1"/>
  <c r="M55" i="25" s="1"/>
  <c r="N55" i="25" s="1"/>
  <c r="O55" i="25" s="1"/>
  <c r="P55" i="25" s="1"/>
  <c r="Q55" i="25" s="1"/>
  <c r="R55" i="25" s="1"/>
  <c r="S55" i="25" s="1"/>
  <c r="T55" i="25" s="1"/>
  <c r="U55" i="25" s="1"/>
  <c r="V55" i="25" s="1"/>
  <c r="W55" i="25" s="1"/>
  <c r="X55" i="25" s="1"/>
  <c r="Y55" i="25" s="1"/>
  <c r="Z55" i="25" s="1"/>
  <c r="AA55" i="25" s="1"/>
  <c r="AB55" i="25" s="1"/>
  <c r="AC55" i="25" s="1"/>
  <c r="AD55" i="25" s="1"/>
  <c r="AE55" i="25" s="1"/>
  <c r="AF55" i="25" s="1"/>
  <c r="AG55" i="25" s="1"/>
  <c r="AH55" i="25" s="1"/>
  <c r="AI55" i="25" s="1"/>
  <c r="AJ55" i="25" s="1"/>
  <c r="AK55" i="25" s="1"/>
  <c r="AL55" i="25" s="1"/>
  <c r="AM55" i="25" s="1"/>
  <c r="AN55" i="25" s="1"/>
  <c r="AO55" i="25" s="1"/>
  <c r="AP55" i="25" s="1"/>
  <c r="AQ55" i="25" s="1"/>
  <c r="AR55" i="25" s="1"/>
  <c r="AS55" i="25" s="1"/>
  <c r="AT55" i="25" s="1"/>
  <c r="AU55" i="25" s="1"/>
  <c r="AV55" i="25" s="1"/>
  <c r="AW55" i="25" s="1"/>
  <c r="AX55" i="25" s="1"/>
  <c r="AY55" i="25" s="1"/>
  <c r="AZ55" i="25" s="1"/>
  <c r="BA55" i="25" s="1"/>
  <c r="BB55" i="25" s="1"/>
  <c r="BC55" i="25" s="1"/>
  <c r="BD55" i="25" s="1"/>
  <c r="BE55" i="25" s="1"/>
  <c r="BF55" i="25" s="1"/>
  <c r="BG55" i="25" s="1"/>
  <c r="BH55" i="25" s="1"/>
  <c r="BI55" i="25" s="1"/>
  <c r="BJ55" i="25" s="1"/>
  <c r="BK55" i="25" s="1"/>
  <c r="BL55" i="25" s="1"/>
  <c r="BM55" i="25" s="1"/>
  <c r="AI39" i="25"/>
  <c r="AI58" i="25" s="1"/>
  <c r="AJ39" i="25"/>
  <c r="AJ58" i="25" s="1"/>
  <c r="AK39" i="25"/>
  <c r="AK58" i="25" s="1"/>
  <c r="AL39" i="25"/>
  <c r="AL58" i="25" s="1"/>
  <c r="AM39" i="25"/>
  <c r="AM58" i="25" s="1"/>
  <c r="AN39" i="25"/>
  <c r="AN58" i="25" s="1"/>
  <c r="AO39" i="25"/>
  <c r="AO58" i="25" s="1"/>
  <c r="AP39" i="25"/>
  <c r="AP58" i="25" s="1"/>
  <c r="AQ39" i="25"/>
  <c r="AQ58" i="25" s="1"/>
  <c r="AR39" i="25"/>
  <c r="AR58" i="25" s="1"/>
  <c r="AS39" i="25"/>
  <c r="AS58" i="25" s="1"/>
  <c r="AT39" i="25"/>
  <c r="AT58" i="25" s="1"/>
  <c r="AU39" i="25"/>
  <c r="AU58" i="25" s="1"/>
  <c r="AV39" i="25"/>
  <c r="AV58" i="25" s="1"/>
  <c r="AW39" i="25"/>
  <c r="AW58" i="25" s="1"/>
  <c r="AX39" i="25"/>
  <c r="AX58" i="25" s="1"/>
  <c r="AY39" i="25"/>
  <c r="AY58" i="25" s="1"/>
  <c r="AZ39" i="25"/>
  <c r="AZ58" i="25" s="1"/>
  <c r="BA39" i="25"/>
  <c r="BA58" i="25" s="1"/>
  <c r="BB39" i="25"/>
  <c r="BB58" i="25" s="1"/>
  <c r="BC39" i="25"/>
  <c r="BC58" i="25" s="1"/>
  <c r="BD39" i="25"/>
  <c r="BD58" i="25" s="1"/>
  <c r="BE39" i="25"/>
  <c r="BE58" i="25" s="1"/>
  <c r="BF39" i="25"/>
  <c r="BF58" i="25" s="1"/>
  <c r="BG39" i="25"/>
  <c r="BG58" i="25" s="1"/>
  <c r="BH39" i="25"/>
  <c r="BH58" i="25" s="1"/>
  <c r="BI39" i="25"/>
  <c r="BI58" i="25" s="1"/>
  <c r="BJ39" i="25"/>
  <c r="BJ58" i="25" s="1"/>
  <c r="BK39" i="25"/>
  <c r="BK58" i="25" s="1"/>
  <c r="BL39" i="25"/>
  <c r="BL58" i="25" s="1"/>
  <c r="BM39" i="25"/>
  <c r="BM58" i="25" s="1"/>
  <c r="AI40" i="25"/>
  <c r="AI59" i="25" s="1"/>
  <c r="AJ40" i="25"/>
  <c r="AJ59" i="25" s="1"/>
  <c r="AK40" i="25"/>
  <c r="AK59" i="25" s="1"/>
  <c r="AL40" i="25"/>
  <c r="AL59" i="25" s="1"/>
  <c r="AM40" i="25"/>
  <c r="AM59" i="25" s="1"/>
  <c r="AN40" i="25"/>
  <c r="AN59" i="25" s="1"/>
  <c r="AO40" i="25"/>
  <c r="AO59" i="25" s="1"/>
  <c r="AP40" i="25"/>
  <c r="AP59" i="25" s="1"/>
  <c r="AQ40" i="25"/>
  <c r="AQ59" i="25" s="1"/>
  <c r="AR40" i="25"/>
  <c r="AR59" i="25" s="1"/>
  <c r="AS40" i="25"/>
  <c r="AS59" i="25" s="1"/>
  <c r="AT40" i="25"/>
  <c r="AT59" i="25" s="1"/>
  <c r="AU40" i="25"/>
  <c r="AU59" i="25" s="1"/>
  <c r="AV40" i="25"/>
  <c r="AV59" i="25" s="1"/>
  <c r="AW40" i="25"/>
  <c r="AW59" i="25" s="1"/>
  <c r="AX40" i="25"/>
  <c r="AX59" i="25" s="1"/>
  <c r="AY40" i="25"/>
  <c r="AY59" i="25" s="1"/>
  <c r="AZ40" i="25"/>
  <c r="AZ59" i="25" s="1"/>
  <c r="BA40" i="25"/>
  <c r="BA59" i="25" s="1"/>
  <c r="BB40" i="25"/>
  <c r="BB59" i="25" s="1"/>
  <c r="BC40" i="25"/>
  <c r="BC59" i="25" s="1"/>
  <c r="BD40" i="25"/>
  <c r="BD59" i="25" s="1"/>
  <c r="BE40" i="25"/>
  <c r="BE59" i="25" s="1"/>
  <c r="BF40" i="25"/>
  <c r="BF59" i="25" s="1"/>
  <c r="BG40" i="25"/>
  <c r="BG59" i="25" s="1"/>
  <c r="BH40" i="25"/>
  <c r="BH59" i="25" s="1"/>
  <c r="BI40" i="25"/>
  <c r="BI59" i="25" s="1"/>
  <c r="BJ40" i="25"/>
  <c r="BJ59" i="25" s="1"/>
  <c r="BK40" i="25"/>
  <c r="BK59" i="25" s="1"/>
  <c r="BL40" i="25"/>
  <c r="BL59" i="25" s="1"/>
  <c r="BM40" i="25"/>
  <c r="BM59" i="25" s="1"/>
  <c r="AI41" i="25"/>
  <c r="AI60" i="25" s="1"/>
  <c r="AJ41" i="25"/>
  <c r="AJ60" i="25" s="1"/>
  <c r="AK41" i="25"/>
  <c r="AK60" i="25" s="1"/>
  <c r="AL41" i="25"/>
  <c r="AL60" i="25" s="1"/>
  <c r="AM41" i="25"/>
  <c r="AM60" i="25" s="1"/>
  <c r="AN41" i="25"/>
  <c r="AN60" i="25" s="1"/>
  <c r="AO41" i="25"/>
  <c r="AO60" i="25" s="1"/>
  <c r="AP41" i="25"/>
  <c r="AP60" i="25" s="1"/>
  <c r="AQ41" i="25"/>
  <c r="AQ60" i="25" s="1"/>
  <c r="AR41" i="25"/>
  <c r="AR60" i="25" s="1"/>
  <c r="AS41" i="25"/>
  <c r="AS60" i="25" s="1"/>
  <c r="AT41" i="25"/>
  <c r="AT60" i="25" s="1"/>
  <c r="AU41" i="25"/>
  <c r="AU60" i="25" s="1"/>
  <c r="AV41" i="25"/>
  <c r="AV60" i="25" s="1"/>
  <c r="AW41" i="25"/>
  <c r="AW60" i="25" s="1"/>
  <c r="AX41" i="25"/>
  <c r="AX60" i="25" s="1"/>
  <c r="AY41" i="25"/>
  <c r="AY60" i="25" s="1"/>
  <c r="AZ41" i="25"/>
  <c r="AZ60" i="25" s="1"/>
  <c r="BA41" i="25"/>
  <c r="BA60" i="25" s="1"/>
  <c r="BB41" i="25"/>
  <c r="BB60" i="25" s="1"/>
  <c r="BC41" i="25"/>
  <c r="BC60" i="25" s="1"/>
  <c r="BD41" i="25"/>
  <c r="BD60" i="25" s="1"/>
  <c r="BE41" i="25"/>
  <c r="BE60" i="25" s="1"/>
  <c r="BF41" i="25"/>
  <c r="BF60" i="25" s="1"/>
  <c r="BG41" i="25"/>
  <c r="BG60" i="25" s="1"/>
  <c r="BH41" i="25"/>
  <c r="BH60" i="25" s="1"/>
  <c r="BI41" i="25"/>
  <c r="BI60" i="25" s="1"/>
  <c r="BJ41" i="25"/>
  <c r="BJ60" i="25" s="1"/>
  <c r="BK41" i="25"/>
  <c r="BK60" i="25" s="1"/>
  <c r="BL41" i="25"/>
  <c r="BL60" i="25" s="1"/>
  <c r="BM41" i="25"/>
  <c r="BM60" i="25" s="1"/>
  <c r="AI109" i="25"/>
  <c r="AJ109" i="25"/>
  <c r="AK109" i="25"/>
  <c r="AL109" i="25"/>
  <c r="AM109" i="25"/>
  <c r="AN109" i="25"/>
  <c r="AO109" i="25"/>
  <c r="AP109" i="25"/>
  <c r="AQ109" i="25"/>
  <c r="AR109" i="25"/>
  <c r="AS109" i="25"/>
  <c r="AT109" i="25"/>
  <c r="AU109" i="25"/>
  <c r="AV109" i="25"/>
  <c r="AW109" i="25"/>
  <c r="AX109" i="25"/>
  <c r="AY109" i="25"/>
  <c r="AZ109" i="25"/>
  <c r="BA109" i="25"/>
  <c r="BB109" i="25"/>
  <c r="BC109" i="25"/>
  <c r="BD109" i="25"/>
  <c r="BE109" i="25"/>
  <c r="BF109" i="25"/>
  <c r="BG109" i="25"/>
  <c r="BH109" i="25"/>
  <c r="BI109" i="25"/>
  <c r="BJ109" i="25"/>
  <c r="BK109" i="25"/>
  <c r="BL109" i="25"/>
  <c r="BM109" i="25"/>
  <c r="AI110" i="25"/>
  <c r="AJ110" i="25"/>
  <c r="AK110" i="25"/>
  <c r="AL110" i="25"/>
  <c r="AM110" i="25"/>
  <c r="AN110" i="25"/>
  <c r="AO110" i="25"/>
  <c r="AP110" i="25"/>
  <c r="AQ110" i="25"/>
  <c r="AR110" i="25"/>
  <c r="AS110" i="25"/>
  <c r="AT110" i="25"/>
  <c r="AU110" i="25"/>
  <c r="AV110" i="25"/>
  <c r="AW110" i="25"/>
  <c r="AX110" i="25"/>
  <c r="AY110" i="25"/>
  <c r="AZ110" i="25"/>
  <c r="BA110" i="25"/>
  <c r="BB110" i="25"/>
  <c r="BC110" i="25"/>
  <c r="BD110" i="25"/>
  <c r="BE110" i="25"/>
  <c r="BF110" i="25"/>
  <c r="BG110" i="25"/>
  <c r="BH110" i="25"/>
  <c r="BI110" i="25"/>
  <c r="BJ110" i="25"/>
  <c r="BK110" i="25"/>
  <c r="BL110" i="25"/>
  <c r="BM110" i="25"/>
  <c r="AI111" i="25"/>
  <c r="AJ111" i="25"/>
  <c r="AK111" i="25"/>
  <c r="AL111" i="25"/>
  <c r="AM111" i="25"/>
  <c r="AN111" i="25"/>
  <c r="AO111" i="25"/>
  <c r="AP111" i="25"/>
  <c r="AQ111" i="25"/>
  <c r="AR111" i="25"/>
  <c r="AS111" i="25"/>
  <c r="AT111" i="25"/>
  <c r="AU111" i="25"/>
  <c r="AV111" i="25"/>
  <c r="AW111" i="25"/>
  <c r="AX111" i="25"/>
  <c r="AY111" i="25"/>
  <c r="AZ111" i="25"/>
  <c r="BA111" i="25"/>
  <c r="BB111" i="25"/>
  <c r="BC111" i="25"/>
  <c r="BD111" i="25"/>
  <c r="BE111" i="25"/>
  <c r="BF111" i="25"/>
  <c r="BG111" i="25"/>
  <c r="BH111" i="25"/>
  <c r="BI111" i="25"/>
  <c r="BJ111" i="25"/>
  <c r="BK111" i="25"/>
  <c r="BL111" i="25"/>
  <c r="BM111" i="25"/>
  <c r="AI112" i="25"/>
  <c r="AJ112" i="25"/>
  <c r="AK112" i="25"/>
  <c r="AL112" i="25"/>
  <c r="AM112" i="25"/>
  <c r="AN112" i="25"/>
  <c r="AO112" i="25"/>
  <c r="AP112" i="25"/>
  <c r="AQ112" i="25"/>
  <c r="AR112" i="25"/>
  <c r="AS112" i="25"/>
  <c r="AT112" i="25"/>
  <c r="AU112" i="25"/>
  <c r="AV112" i="25"/>
  <c r="AW112" i="25"/>
  <c r="AX112" i="25"/>
  <c r="AY112" i="25"/>
  <c r="AZ112" i="25"/>
  <c r="BA112" i="25"/>
  <c r="BB112" i="25"/>
  <c r="BC112" i="25"/>
  <c r="BD112" i="25"/>
  <c r="BE112" i="25"/>
  <c r="BF112" i="25"/>
  <c r="BG112" i="25"/>
  <c r="BH112" i="25"/>
  <c r="BI112" i="25"/>
  <c r="BJ112" i="25"/>
  <c r="BK112" i="25"/>
  <c r="BL112" i="25"/>
  <c r="BM112" i="25"/>
  <c r="AI161" i="25"/>
  <c r="AJ161" i="25"/>
  <c r="AK161" i="25"/>
  <c r="AL161" i="25"/>
  <c r="AM161" i="25"/>
  <c r="AN161" i="25"/>
  <c r="AO161" i="25"/>
  <c r="AP161" i="25"/>
  <c r="AQ161" i="25"/>
  <c r="AR161" i="25"/>
  <c r="AS161" i="25"/>
  <c r="AT161" i="25"/>
  <c r="AU161" i="25"/>
  <c r="AV161" i="25"/>
  <c r="AW161" i="25"/>
  <c r="AX161" i="25"/>
  <c r="AY161" i="25"/>
  <c r="AZ161" i="25"/>
  <c r="BA161" i="25"/>
  <c r="BB161" i="25"/>
  <c r="BC161" i="25"/>
  <c r="BD161" i="25"/>
  <c r="BE161" i="25"/>
  <c r="BF161" i="25"/>
  <c r="BG161" i="25"/>
  <c r="BH161" i="25"/>
  <c r="BI161" i="25"/>
  <c r="BJ161" i="25"/>
  <c r="BK161" i="25"/>
  <c r="BL161" i="25"/>
  <c r="BM161" i="25"/>
  <c r="AI114" i="25"/>
  <c r="AJ114" i="25"/>
  <c r="AK114" i="25"/>
  <c r="AL114" i="25"/>
  <c r="AM114" i="25"/>
  <c r="AN114" i="25"/>
  <c r="AO114" i="25"/>
  <c r="AP114" i="25"/>
  <c r="AQ114" i="25"/>
  <c r="AR114" i="25"/>
  <c r="AS114" i="25"/>
  <c r="AT114" i="25"/>
  <c r="AU114" i="25"/>
  <c r="AV114" i="25"/>
  <c r="AW114" i="25"/>
  <c r="AX114" i="25"/>
  <c r="AY114" i="25"/>
  <c r="AZ114" i="25"/>
  <c r="BA114" i="25"/>
  <c r="BB114" i="25"/>
  <c r="BC114" i="25"/>
  <c r="BD114" i="25"/>
  <c r="BE114" i="25"/>
  <c r="BF114" i="25"/>
  <c r="BG114" i="25"/>
  <c r="BH114" i="25"/>
  <c r="BI114" i="25"/>
  <c r="BJ114" i="25"/>
  <c r="BK114" i="25"/>
  <c r="BL114" i="25"/>
  <c r="BM114" i="25"/>
  <c r="AI115" i="25"/>
  <c r="AJ115" i="25"/>
  <c r="AK115" i="25"/>
  <c r="AL115" i="25"/>
  <c r="AM115" i="25"/>
  <c r="AN115" i="25"/>
  <c r="AO115" i="25"/>
  <c r="AP115" i="25"/>
  <c r="AQ115" i="25"/>
  <c r="AR115" i="25"/>
  <c r="AS115" i="25"/>
  <c r="AT115" i="25"/>
  <c r="AU115" i="25"/>
  <c r="AV115" i="25"/>
  <c r="AW115" i="25"/>
  <c r="AX115" i="25"/>
  <c r="AY115" i="25"/>
  <c r="AZ115" i="25"/>
  <c r="BA115" i="25"/>
  <c r="BB115" i="25"/>
  <c r="BC115" i="25"/>
  <c r="BD115" i="25"/>
  <c r="BE115" i="25"/>
  <c r="BF115" i="25"/>
  <c r="BG115" i="25"/>
  <c r="BH115" i="25"/>
  <c r="BI115" i="25"/>
  <c r="BJ115" i="25"/>
  <c r="BK115" i="25"/>
  <c r="BL115" i="25"/>
  <c r="BM115" i="25"/>
  <c r="AI116" i="25"/>
  <c r="AJ116" i="25"/>
  <c r="AK116" i="25"/>
  <c r="AL116" i="25"/>
  <c r="AM116" i="25"/>
  <c r="AN116" i="25"/>
  <c r="AO116" i="25"/>
  <c r="AP116" i="25"/>
  <c r="AQ116" i="25"/>
  <c r="AR116" i="25"/>
  <c r="AS116" i="25"/>
  <c r="AT116" i="25"/>
  <c r="AU116" i="25"/>
  <c r="AV116" i="25"/>
  <c r="AW116" i="25"/>
  <c r="AX116" i="25"/>
  <c r="AY116" i="25"/>
  <c r="AZ116" i="25"/>
  <c r="BA116" i="25"/>
  <c r="BB116" i="25"/>
  <c r="BC116" i="25"/>
  <c r="BD116" i="25"/>
  <c r="BE116" i="25"/>
  <c r="BF116" i="25"/>
  <c r="BG116" i="25"/>
  <c r="BH116" i="25"/>
  <c r="BI116" i="25"/>
  <c r="BJ116" i="25"/>
  <c r="BK116" i="25"/>
  <c r="BL116" i="25"/>
  <c r="BM116" i="25"/>
  <c r="AI117" i="25"/>
  <c r="AJ117" i="25"/>
  <c r="AK117" i="25"/>
  <c r="AL117" i="25"/>
  <c r="AM117" i="25"/>
  <c r="AN117" i="25"/>
  <c r="AO117" i="25"/>
  <c r="AP117" i="25"/>
  <c r="AQ117" i="25"/>
  <c r="AR117" i="25"/>
  <c r="AS117" i="25"/>
  <c r="AT117" i="25"/>
  <c r="AU117" i="25"/>
  <c r="AV117" i="25"/>
  <c r="AW117" i="25"/>
  <c r="AX117" i="25"/>
  <c r="AY117" i="25"/>
  <c r="AZ117" i="25"/>
  <c r="BA117" i="25"/>
  <c r="BB117" i="25"/>
  <c r="BC117" i="25"/>
  <c r="BD117" i="25"/>
  <c r="BE117" i="25"/>
  <c r="BF117" i="25"/>
  <c r="BG117" i="25"/>
  <c r="BH117" i="25"/>
  <c r="BI117" i="25"/>
  <c r="BJ117" i="25"/>
  <c r="BK117" i="25"/>
  <c r="BL117" i="25"/>
  <c r="BM117" i="25"/>
  <c r="AI118" i="25"/>
  <c r="AJ118" i="25"/>
  <c r="AK118" i="25"/>
  <c r="AL118" i="25"/>
  <c r="AM118" i="25"/>
  <c r="AN118" i="25"/>
  <c r="AO118" i="25"/>
  <c r="AP118" i="25"/>
  <c r="AQ118" i="25"/>
  <c r="AR118" i="25"/>
  <c r="AS118" i="25"/>
  <c r="AT118" i="25"/>
  <c r="AU118" i="25"/>
  <c r="AV118" i="25"/>
  <c r="AW118" i="25"/>
  <c r="AX118" i="25"/>
  <c r="AY118" i="25"/>
  <c r="AZ118" i="25"/>
  <c r="BA118" i="25"/>
  <c r="BB118" i="25"/>
  <c r="BC118" i="25"/>
  <c r="BD118" i="25"/>
  <c r="BE118" i="25"/>
  <c r="BF118" i="25"/>
  <c r="BG118" i="25"/>
  <c r="BH118" i="25"/>
  <c r="BI118" i="25"/>
  <c r="BJ118" i="25"/>
  <c r="BK118" i="25"/>
  <c r="BL118" i="25"/>
  <c r="BM118" i="25"/>
  <c r="AI119" i="25"/>
  <c r="AJ119" i="25"/>
  <c r="AK119" i="25"/>
  <c r="AL119" i="25"/>
  <c r="AM119" i="25"/>
  <c r="AN119" i="25"/>
  <c r="AO119" i="25"/>
  <c r="AP119" i="25"/>
  <c r="AQ119" i="25"/>
  <c r="AR119" i="25"/>
  <c r="AS119" i="25"/>
  <c r="AT119" i="25"/>
  <c r="AU119" i="25"/>
  <c r="AV119" i="25"/>
  <c r="AW119" i="25"/>
  <c r="AX119" i="25"/>
  <c r="AY119" i="25"/>
  <c r="AZ119" i="25"/>
  <c r="BA119" i="25"/>
  <c r="BB119" i="25"/>
  <c r="BC119" i="25"/>
  <c r="BD119" i="25"/>
  <c r="BE119" i="25"/>
  <c r="BF119" i="25"/>
  <c r="BG119" i="25"/>
  <c r="BH119" i="25"/>
  <c r="BI119" i="25"/>
  <c r="BJ119" i="25"/>
  <c r="BK119" i="25"/>
  <c r="BL119" i="25"/>
  <c r="BM119" i="25"/>
  <c r="AI120" i="25"/>
  <c r="AJ120" i="25"/>
  <c r="AK120" i="25"/>
  <c r="AL120" i="25"/>
  <c r="AM120" i="25"/>
  <c r="AN120" i="25"/>
  <c r="AO120" i="25"/>
  <c r="AP120" i="25"/>
  <c r="AQ120" i="25"/>
  <c r="AR120" i="25"/>
  <c r="AS120" i="25"/>
  <c r="AT120" i="25"/>
  <c r="AU120" i="25"/>
  <c r="AV120" i="25"/>
  <c r="AW120" i="25"/>
  <c r="AX120" i="25"/>
  <c r="AY120" i="25"/>
  <c r="AZ120" i="25"/>
  <c r="BA120" i="25"/>
  <c r="BB120" i="25"/>
  <c r="BC120" i="25"/>
  <c r="BD120" i="25"/>
  <c r="BE120" i="25"/>
  <c r="BF120" i="25"/>
  <c r="BG120" i="25"/>
  <c r="BH120" i="25"/>
  <c r="BI120" i="25"/>
  <c r="BJ120" i="25"/>
  <c r="BK120" i="25"/>
  <c r="BL120" i="25"/>
  <c r="BM120" i="25"/>
  <c r="AI48" i="25"/>
  <c r="AI62" i="25" s="1"/>
  <c r="AJ48" i="25"/>
  <c r="AJ62" i="25" s="1"/>
  <c r="AK48" i="25"/>
  <c r="AK62" i="25" s="1"/>
  <c r="AL48" i="25"/>
  <c r="AL62" i="25" s="1"/>
  <c r="AM48" i="25"/>
  <c r="AM62" i="25" s="1"/>
  <c r="AN48" i="25"/>
  <c r="AN62" i="25" s="1"/>
  <c r="AO48" i="25"/>
  <c r="AO62" i="25" s="1"/>
  <c r="AP48" i="25"/>
  <c r="AP62" i="25" s="1"/>
  <c r="AQ48" i="25"/>
  <c r="AQ62" i="25" s="1"/>
  <c r="AR48" i="25"/>
  <c r="AR62" i="25" s="1"/>
  <c r="AS48" i="25"/>
  <c r="AS62" i="25" s="1"/>
  <c r="AT48" i="25"/>
  <c r="AT62" i="25" s="1"/>
  <c r="AU48" i="25"/>
  <c r="AU62" i="25" s="1"/>
  <c r="AV48" i="25"/>
  <c r="AV62" i="25" s="1"/>
  <c r="AW48" i="25"/>
  <c r="AW62" i="25" s="1"/>
  <c r="AX48" i="25"/>
  <c r="AX62" i="25" s="1"/>
  <c r="AY48" i="25"/>
  <c r="AY62" i="25" s="1"/>
  <c r="AZ48" i="25"/>
  <c r="AZ62" i="25" s="1"/>
  <c r="BA48" i="25"/>
  <c r="BA62" i="25" s="1"/>
  <c r="BB48" i="25"/>
  <c r="BB62" i="25" s="1"/>
  <c r="BC48" i="25"/>
  <c r="BC62" i="25" s="1"/>
  <c r="BD48" i="25"/>
  <c r="BD62" i="25" s="1"/>
  <c r="BE48" i="25"/>
  <c r="BE62" i="25" s="1"/>
  <c r="BF48" i="25"/>
  <c r="BF62" i="25" s="1"/>
  <c r="BG48" i="25"/>
  <c r="BG62" i="25" s="1"/>
  <c r="BH48" i="25"/>
  <c r="BH62" i="25" s="1"/>
  <c r="BI48" i="25"/>
  <c r="BI62" i="25" s="1"/>
  <c r="BJ48" i="25"/>
  <c r="BJ62" i="25" s="1"/>
  <c r="BK48" i="25"/>
  <c r="BK62" i="25" s="1"/>
  <c r="BL48" i="25"/>
  <c r="BL62" i="25" s="1"/>
  <c r="BM48" i="25"/>
  <c r="BM62" i="25" s="1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AZ46" i="25"/>
  <c r="BA46" i="25"/>
  <c r="BB46" i="25"/>
  <c r="BC46" i="25"/>
  <c r="BD46" i="25"/>
  <c r="BE46" i="25"/>
  <c r="BF46" i="25"/>
  <c r="BG46" i="25"/>
  <c r="BH46" i="25"/>
  <c r="BI46" i="25"/>
  <c r="BJ46" i="25"/>
  <c r="BK46" i="25"/>
  <c r="BL46" i="25"/>
  <c r="BM46" i="25"/>
  <c r="F2" i="25"/>
  <c r="G2" i="25" s="1"/>
  <c r="H2" i="25" s="1"/>
  <c r="I2" i="25" s="1"/>
  <c r="J2" i="25" s="1"/>
  <c r="K2" i="25" s="1"/>
  <c r="L2" i="25" s="1"/>
  <c r="M2" i="25" s="1"/>
  <c r="N2" i="25" s="1"/>
  <c r="O2" i="25" s="1"/>
  <c r="P2" i="25" s="1"/>
  <c r="Q2" i="25" s="1"/>
  <c r="R2" i="25" s="1"/>
  <c r="S2" i="25" s="1"/>
  <c r="T2" i="25" s="1"/>
  <c r="U2" i="25" s="1"/>
  <c r="V2" i="25" s="1"/>
  <c r="W2" i="25" s="1"/>
  <c r="X2" i="25" s="1"/>
  <c r="Y2" i="25" s="1"/>
  <c r="Z2" i="25" s="1"/>
  <c r="AA2" i="25" s="1"/>
  <c r="AB2" i="25" s="1"/>
  <c r="AC2" i="25" s="1"/>
  <c r="AD2" i="25" s="1"/>
  <c r="AE2" i="25" s="1"/>
  <c r="AF2" i="25" s="1"/>
  <c r="AG2" i="25" s="1"/>
  <c r="AH2" i="25" s="1"/>
  <c r="AI2" i="25" s="1"/>
  <c r="AJ2" i="25" s="1"/>
  <c r="AK2" i="25" s="1"/>
  <c r="AL2" i="25" s="1"/>
  <c r="AM2" i="25" s="1"/>
  <c r="AN2" i="25" s="1"/>
  <c r="AO2" i="25" s="1"/>
  <c r="AP2" i="25" s="1"/>
  <c r="AQ2" i="25" s="1"/>
  <c r="AR2" i="25" s="1"/>
  <c r="AS2" i="25" s="1"/>
  <c r="AT2" i="25" s="1"/>
  <c r="AU2" i="25" s="1"/>
  <c r="AV2" i="25" s="1"/>
  <c r="AW2" i="25" s="1"/>
  <c r="AX2" i="25" s="1"/>
  <c r="AY2" i="25" s="1"/>
  <c r="AZ2" i="25" s="1"/>
  <c r="BA2" i="25" s="1"/>
  <c r="BB2" i="25" s="1"/>
  <c r="BC2" i="25" s="1"/>
  <c r="BD2" i="25" s="1"/>
  <c r="BE2" i="25" s="1"/>
  <c r="BF2" i="25" s="1"/>
  <c r="BG2" i="25" s="1"/>
  <c r="BH2" i="25" s="1"/>
  <c r="BI2" i="25" s="1"/>
  <c r="BJ2" i="25" s="1"/>
  <c r="BK2" i="25" s="1"/>
  <c r="BL2" i="25" s="1"/>
  <c r="BM2" i="25" s="1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E48" i="25"/>
  <c r="E62" i="25" s="1"/>
  <c r="F48" i="25"/>
  <c r="F62" i="25" s="1"/>
  <c r="G48" i="25"/>
  <c r="G62" i="25" s="1"/>
  <c r="H48" i="25"/>
  <c r="H62" i="25" s="1"/>
  <c r="I48" i="25"/>
  <c r="I62" i="25" s="1"/>
  <c r="J48" i="25"/>
  <c r="J62" i="25" s="1"/>
  <c r="K48" i="25"/>
  <c r="K62" i="25" s="1"/>
  <c r="L48" i="25"/>
  <c r="L62" i="25" s="1"/>
  <c r="M48" i="25"/>
  <c r="M62" i="25" s="1"/>
  <c r="N48" i="25"/>
  <c r="N62" i="25" s="1"/>
  <c r="O48" i="25"/>
  <c r="O62" i="25" s="1"/>
  <c r="P48" i="25"/>
  <c r="P62" i="25" s="1"/>
  <c r="Q48" i="25"/>
  <c r="Q62" i="25" s="1"/>
  <c r="R48" i="25"/>
  <c r="R62" i="25" s="1"/>
  <c r="S48" i="25"/>
  <c r="S62" i="25" s="1"/>
  <c r="T48" i="25"/>
  <c r="T62" i="25" s="1"/>
  <c r="U48" i="25"/>
  <c r="U62" i="25" s="1"/>
  <c r="V48" i="25"/>
  <c r="V62" i="25" s="1"/>
  <c r="W48" i="25"/>
  <c r="W62" i="25" s="1"/>
  <c r="X48" i="25"/>
  <c r="X62" i="25" s="1"/>
  <c r="Y48" i="25"/>
  <c r="Y62" i="25" s="1"/>
  <c r="Z48" i="25"/>
  <c r="Z62" i="25" s="1"/>
  <c r="AA48" i="25"/>
  <c r="AA62" i="25" s="1"/>
  <c r="AB48" i="25"/>
  <c r="AB62" i="25" s="1"/>
  <c r="AC48" i="25"/>
  <c r="AC62" i="25" s="1"/>
  <c r="AD48" i="25"/>
  <c r="AD62" i="25" s="1"/>
  <c r="AE48" i="25"/>
  <c r="AE62" i="25" s="1"/>
  <c r="AF48" i="25"/>
  <c r="AF62" i="25" s="1"/>
  <c r="AG48" i="25"/>
  <c r="AG62" i="25" s="1"/>
  <c r="AH48" i="25"/>
  <c r="AH62" i="25" s="1"/>
  <c r="E161" i="25"/>
  <c r="F161" i="25"/>
  <c r="G161" i="25"/>
  <c r="H161" i="25"/>
  <c r="I161" i="25"/>
  <c r="J161" i="25"/>
  <c r="K161" i="25"/>
  <c r="L161" i="25"/>
  <c r="M161" i="25"/>
  <c r="N161" i="25"/>
  <c r="O161" i="25"/>
  <c r="P161" i="25"/>
  <c r="Q161" i="25"/>
  <c r="R161" i="25"/>
  <c r="S161" i="25"/>
  <c r="T161" i="25"/>
  <c r="U161" i="25"/>
  <c r="V161" i="25"/>
  <c r="W161" i="25"/>
  <c r="X161" i="25"/>
  <c r="Y161" i="25"/>
  <c r="Z161" i="25"/>
  <c r="AA161" i="25"/>
  <c r="AB161" i="25"/>
  <c r="AC161" i="25"/>
  <c r="AD161" i="25"/>
  <c r="AE161" i="25"/>
  <c r="AF161" i="25"/>
  <c r="AG161" i="25"/>
  <c r="AH161" i="25"/>
  <c r="E114" i="25"/>
  <c r="F114" i="25"/>
  <c r="G114" i="25"/>
  <c r="H114" i="25"/>
  <c r="I114" i="25"/>
  <c r="J114" i="25"/>
  <c r="K114" i="25"/>
  <c r="L114" i="25"/>
  <c r="M114" i="25"/>
  <c r="N114" i="25"/>
  <c r="O114" i="25"/>
  <c r="P114" i="25"/>
  <c r="Q114" i="25"/>
  <c r="R114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AE114" i="25"/>
  <c r="AF114" i="25"/>
  <c r="AG114" i="25"/>
  <c r="AH114" i="25"/>
  <c r="E115" i="25"/>
  <c r="F115" i="25"/>
  <c r="G115" i="25"/>
  <c r="H115" i="25"/>
  <c r="I115" i="25"/>
  <c r="J115" i="25"/>
  <c r="K115" i="25"/>
  <c r="L115" i="25"/>
  <c r="M115" i="25"/>
  <c r="N115" i="25"/>
  <c r="O115" i="25"/>
  <c r="P115" i="25"/>
  <c r="Q115" i="25"/>
  <c r="R115" i="25"/>
  <c r="S115" i="25"/>
  <c r="T115" i="25"/>
  <c r="U115" i="25"/>
  <c r="V115" i="25"/>
  <c r="W115" i="25"/>
  <c r="X115" i="25"/>
  <c r="Y115" i="25"/>
  <c r="Z115" i="25"/>
  <c r="AA115" i="25"/>
  <c r="AB115" i="25"/>
  <c r="AC115" i="25"/>
  <c r="AD115" i="25"/>
  <c r="AE115" i="25"/>
  <c r="AF115" i="25"/>
  <c r="AG115" i="25"/>
  <c r="AH115" i="25"/>
  <c r="E116" i="25"/>
  <c r="F116" i="25"/>
  <c r="G116" i="25"/>
  <c r="H116" i="25"/>
  <c r="I116" i="25"/>
  <c r="J116" i="25"/>
  <c r="K116" i="25"/>
  <c r="L116" i="25"/>
  <c r="M116" i="25"/>
  <c r="N116" i="25"/>
  <c r="O116" i="25"/>
  <c r="P116" i="25"/>
  <c r="Q116" i="25"/>
  <c r="R116" i="25"/>
  <c r="S116" i="25"/>
  <c r="T116" i="25"/>
  <c r="U116" i="25"/>
  <c r="V116" i="25"/>
  <c r="W116" i="25"/>
  <c r="X116" i="25"/>
  <c r="Y116" i="25"/>
  <c r="Z116" i="25"/>
  <c r="AA116" i="25"/>
  <c r="AB116" i="25"/>
  <c r="AC116" i="25"/>
  <c r="AD116" i="25"/>
  <c r="AE116" i="25"/>
  <c r="AF116" i="25"/>
  <c r="AG116" i="25"/>
  <c r="AH116" i="25"/>
  <c r="E117" i="25"/>
  <c r="F117" i="25"/>
  <c r="G117" i="25"/>
  <c r="H117" i="25"/>
  <c r="I117" i="25"/>
  <c r="J117" i="25"/>
  <c r="K117" i="25"/>
  <c r="L117" i="25"/>
  <c r="M117" i="25"/>
  <c r="N117" i="25"/>
  <c r="O117" i="25"/>
  <c r="P117" i="25"/>
  <c r="Q117" i="25"/>
  <c r="R117" i="25"/>
  <c r="S117" i="25"/>
  <c r="T117" i="25"/>
  <c r="U117" i="25"/>
  <c r="V117" i="25"/>
  <c r="W117" i="25"/>
  <c r="X117" i="25"/>
  <c r="Y117" i="25"/>
  <c r="Z117" i="25"/>
  <c r="AA117" i="25"/>
  <c r="AB117" i="25"/>
  <c r="AC117" i="25"/>
  <c r="AD117" i="25"/>
  <c r="AE117" i="25"/>
  <c r="AF117" i="25"/>
  <c r="AG117" i="25"/>
  <c r="AH117" i="25"/>
  <c r="E118" i="25"/>
  <c r="F118" i="25"/>
  <c r="G118" i="25"/>
  <c r="H118" i="25"/>
  <c r="I118" i="25"/>
  <c r="J118" i="25"/>
  <c r="K118" i="25"/>
  <c r="L118" i="25"/>
  <c r="M118" i="25"/>
  <c r="N118" i="25"/>
  <c r="O118" i="25"/>
  <c r="P118" i="25"/>
  <c r="Q118" i="25"/>
  <c r="R118" i="25"/>
  <c r="S118" i="25"/>
  <c r="T118" i="25"/>
  <c r="U118" i="25"/>
  <c r="V118" i="25"/>
  <c r="W118" i="25"/>
  <c r="X118" i="25"/>
  <c r="Y118" i="25"/>
  <c r="Z118" i="25"/>
  <c r="AA118" i="25"/>
  <c r="AB118" i="25"/>
  <c r="AC118" i="25"/>
  <c r="AD118" i="25"/>
  <c r="AE118" i="25"/>
  <c r="AF118" i="25"/>
  <c r="AG118" i="25"/>
  <c r="AH118" i="25"/>
  <c r="E119" i="25"/>
  <c r="F119" i="25"/>
  <c r="G119" i="25"/>
  <c r="H119" i="25"/>
  <c r="I119" i="25"/>
  <c r="J119" i="25"/>
  <c r="K119" i="25"/>
  <c r="L119" i="25"/>
  <c r="M119" i="25"/>
  <c r="N119" i="25"/>
  <c r="O119" i="25"/>
  <c r="P119" i="25"/>
  <c r="Q119" i="25"/>
  <c r="R119" i="25"/>
  <c r="S119" i="25"/>
  <c r="T119" i="25"/>
  <c r="U119" i="25"/>
  <c r="V119" i="25"/>
  <c r="W119" i="25"/>
  <c r="X119" i="25"/>
  <c r="Y119" i="25"/>
  <c r="Z119" i="25"/>
  <c r="AA119" i="25"/>
  <c r="AB119" i="25"/>
  <c r="AC119" i="25"/>
  <c r="AD119" i="25"/>
  <c r="AE119" i="25"/>
  <c r="AF119" i="25"/>
  <c r="AG119" i="25"/>
  <c r="AH119" i="25"/>
  <c r="E120" i="25"/>
  <c r="F120" i="25"/>
  <c r="G120" i="25"/>
  <c r="H120" i="25"/>
  <c r="I120" i="25"/>
  <c r="J120" i="25"/>
  <c r="K120" i="25"/>
  <c r="L120" i="25"/>
  <c r="M120" i="25"/>
  <c r="N120" i="25"/>
  <c r="O120" i="25"/>
  <c r="P120" i="25"/>
  <c r="Q120" i="25"/>
  <c r="R120" i="25"/>
  <c r="S120" i="25"/>
  <c r="T120" i="25"/>
  <c r="U120" i="25"/>
  <c r="V120" i="25"/>
  <c r="W120" i="25"/>
  <c r="X120" i="25"/>
  <c r="Y120" i="25"/>
  <c r="Z120" i="25"/>
  <c r="AA120" i="25"/>
  <c r="AB120" i="25"/>
  <c r="AC120" i="25"/>
  <c r="AD120" i="25"/>
  <c r="AE120" i="25"/>
  <c r="AF120" i="25"/>
  <c r="AG120" i="25"/>
  <c r="AH120" i="25"/>
  <c r="E109" i="25"/>
  <c r="F109" i="25"/>
  <c r="G109" i="25"/>
  <c r="H109" i="25"/>
  <c r="I109" i="25"/>
  <c r="J109" i="25"/>
  <c r="K109" i="25"/>
  <c r="L109" i="25"/>
  <c r="M109" i="25"/>
  <c r="N109" i="25"/>
  <c r="O109" i="25"/>
  <c r="P109" i="25"/>
  <c r="Q109" i="25"/>
  <c r="R109" i="25"/>
  <c r="S109" i="25"/>
  <c r="T109" i="25"/>
  <c r="U109" i="25"/>
  <c r="V109" i="25"/>
  <c r="W109" i="25"/>
  <c r="X109" i="25"/>
  <c r="Y109" i="25"/>
  <c r="Z109" i="25"/>
  <c r="AA109" i="25"/>
  <c r="AB109" i="25"/>
  <c r="AC109" i="25"/>
  <c r="AD109" i="25"/>
  <c r="AE109" i="25"/>
  <c r="AF109" i="25"/>
  <c r="AG109" i="25"/>
  <c r="AH109" i="25"/>
  <c r="E110" i="25"/>
  <c r="F110" i="25"/>
  <c r="G110" i="25"/>
  <c r="H110" i="25"/>
  <c r="I110" i="25"/>
  <c r="J110" i="25"/>
  <c r="K110" i="25"/>
  <c r="L110" i="25"/>
  <c r="M110" i="25"/>
  <c r="N110" i="25"/>
  <c r="O110" i="25"/>
  <c r="P110" i="25"/>
  <c r="Q110" i="25"/>
  <c r="R110" i="25"/>
  <c r="S110" i="25"/>
  <c r="T110" i="25"/>
  <c r="U110" i="25"/>
  <c r="V110" i="25"/>
  <c r="W110" i="25"/>
  <c r="X110" i="25"/>
  <c r="Y110" i="25"/>
  <c r="Z110" i="25"/>
  <c r="AA110" i="25"/>
  <c r="AB110" i="25"/>
  <c r="AC110" i="25"/>
  <c r="AD110" i="25"/>
  <c r="AE110" i="25"/>
  <c r="AF110" i="25"/>
  <c r="AG110" i="25"/>
  <c r="AH110" i="25"/>
  <c r="E111" i="25"/>
  <c r="F111" i="25"/>
  <c r="G111" i="25"/>
  <c r="H111" i="25"/>
  <c r="I111" i="25"/>
  <c r="J111" i="25"/>
  <c r="K111" i="25"/>
  <c r="L111" i="25"/>
  <c r="M111" i="25"/>
  <c r="N111" i="25"/>
  <c r="O111" i="25"/>
  <c r="P111" i="25"/>
  <c r="Q111" i="25"/>
  <c r="R111" i="25"/>
  <c r="S111" i="25"/>
  <c r="T111" i="25"/>
  <c r="U111" i="25"/>
  <c r="V111" i="25"/>
  <c r="W111" i="25"/>
  <c r="X111" i="25"/>
  <c r="Y111" i="25"/>
  <c r="Z111" i="25"/>
  <c r="AA111" i="25"/>
  <c r="AB111" i="25"/>
  <c r="AC111" i="25"/>
  <c r="AD111" i="25"/>
  <c r="AE111" i="25"/>
  <c r="AF111" i="25"/>
  <c r="AG111" i="25"/>
  <c r="AH111" i="25"/>
  <c r="E112" i="25"/>
  <c r="F112" i="25"/>
  <c r="G112" i="25"/>
  <c r="H112" i="25"/>
  <c r="I112" i="25"/>
  <c r="J112" i="25"/>
  <c r="K112" i="25"/>
  <c r="L112" i="25"/>
  <c r="M112" i="25"/>
  <c r="N112" i="25"/>
  <c r="O112" i="25"/>
  <c r="P112" i="25"/>
  <c r="Q112" i="25"/>
  <c r="R112" i="25"/>
  <c r="S112" i="25"/>
  <c r="T112" i="25"/>
  <c r="U112" i="25"/>
  <c r="V112" i="25"/>
  <c r="W112" i="25"/>
  <c r="X112" i="25"/>
  <c r="Y112" i="25"/>
  <c r="Z112" i="25"/>
  <c r="AA112" i="25"/>
  <c r="AB112" i="25"/>
  <c r="AC112" i="25"/>
  <c r="AD112" i="25"/>
  <c r="AE112" i="25"/>
  <c r="AF112" i="25"/>
  <c r="AG112" i="25"/>
  <c r="AH112" i="25"/>
  <c r="BM47" i="25" l="1"/>
  <c r="BM61" i="25" s="1"/>
  <c r="BE47" i="25"/>
  <c r="BE61" i="25" s="1"/>
  <c r="AW47" i="25"/>
  <c r="AW61" i="25" s="1"/>
  <c r="AO47" i="25"/>
  <c r="AO61" i="25" s="1"/>
  <c r="BJ49" i="25"/>
  <c r="BJ63" i="25" s="1"/>
  <c r="BB49" i="25"/>
  <c r="BB63" i="25" s="1"/>
  <c r="AT49" i="25"/>
  <c r="AT63" i="25" s="1"/>
  <c r="AL49" i="25"/>
  <c r="AL63" i="25" s="1"/>
  <c r="BK47" i="25"/>
  <c r="BK61" i="25" s="1"/>
  <c r="BC47" i="25"/>
  <c r="BC61" i="25" s="1"/>
  <c r="AU47" i="25"/>
  <c r="AU61" i="25" s="1"/>
  <c r="AM47" i="25"/>
  <c r="AM61" i="25" s="1"/>
  <c r="BE121" i="25"/>
  <c r="BE45" i="25"/>
  <c r="BC162" i="25"/>
  <c r="BC44" i="25"/>
  <c r="BF47" i="25"/>
  <c r="BF61" i="25" s="1"/>
  <c r="AX47" i="25"/>
  <c r="AX61" i="25" s="1"/>
  <c r="AP47" i="25"/>
  <c r="AP61" i="25" s="1"/>
  <c r="BF121" i="25"/>
  <c r="BF45" i="25"/>
  <c r="AX121" i="25"/>
  <c r="AX45" i="25"/>
  <c r="AP121" i="25"/>
  <c r="AP45" i="25"/>
  <c r="BL162" i="25"/>
  <c r="BL44" i="25"/>
  <c r="BD162" i="25"/>
  <c r="BD44" i="25"/>
  <c r="AV162" i="25"/>
  <c r="AV44" i="25"/>
  <c r="AN162" i="25"/>
  <c r="AN44" i="25"/>
  <c r="BK49" i="25"/>
  <c r="BK63" i="25" s="1"/>
  <c r="BC49" i="25"/>
  <c r="BC63" i="25" s="1"/>
  <c r="AU49" i="25"/>
  <c r="AU63" i="25" s="1"/>
  <c r="AM49" i="25"/>
  <c r="AM63" i="25" s="1"/>
  <c r="BJ113" i="25"/>
  <c r="BJ43" i="25"/>
  <c r="BB113" i="25"/>
  <c r="BB43" i="25"/>
  <c r="AT113" i="25"/>
  <c r="AT43" i="25"/>
  <c r="AL113" i="25"/>
  <c r="AL43" i="25"/>
  <c r="BI42" i="25"/>
  <c r="BI160" i="25"/>
  <c r="BA160" i="25"/>
  <c r="BA42" i="25"/>
  <c r="AS42" i="25"/>
  <c r="AS160" i="25"/>
  <c r="AK160" i="25"/>
  <c r="AK42" i="25"/>
  <c r="BL38" i="25"/>
  <c r="BL108" i="25"/>
  <c r="BD38" i="25"/>
  <c r="BD108" i="25"/>
  <c r="AV38" i="25"/>
  <c r="AV108" i="25"/>
  <c r="AN38" i="25"/>
  <c r="AN108" i="25"/>
  <c r="BK44" i="25"/>
  <c r="BK162" i="25"/>
  <c r="BI43" i="25"/>
  <c r="BI113" i="25"/>
  <c r="AS43" i="25"/>
  <c r="AS113" i="25"/>
  <c r="BH160" i="25"/>
  <c r="BH42" i="25"/>
  <c r="AJ160" i="25"/>
  <c r="AJ42" i="25"/>
  <c r="BK108" i="25"/>
  <c r="BK38" i="25"/>
  <c r="BC108" i="25"/>
  <c r="BC38" i="25"/>
  <c r="AU108" i="25"/>
  <c r="AU38" i="25"/>
  <c r="AM108" i="25"/>
  <c r="AM38" i="25"/>
  <c r="BL47" i="25"/>
  <c r="BL61" i="25" s="1"/>
  <c r="BD47" i="25"/>
  <c r="BD61" i="25" s="1"/>
  <c r="AV47" i="25"/>
  <c r="AV61" i="25" s="1"/>
  <c r="AN47" i="25"/>
  <c r="AN61" i="25" s="1"/>
  <c r="BL45" i="25"/>
  <c r="BL121" i="25"/>
  <c r="BD45" i="25"/>
  <c r="BD121" i="25"/>
  <c r="AV45" i="25"/>
  <c r="AV121" i="25"/>
  <c r="AN45" i="25"/>
  <c r="AN121" i="25"/>
  <c r="BJ162" i="25"/>
  <c r="BJ44" i="25"/>
  <c r="BB162" i="25"/>
  <c r="BB44" i="25"/>
  <c r="AT162" i="25"/>
  <c r="AT44" i="25"/>
  <c r="AL162" i="25"/>
  <c r="AL44" i="25"/>
  <c r="BI49" i="25"/>
  <c r="BI63" i="25" s="1"/>
  <c r="BA49" i="25"/>
  <c r="BA63" i="25" s="1"/>
  <c r="AS49" i="25"/>
  <c r="AS63" i="25" s="1"/>
  <c r="AK49" i="25"/>
  <c r="AK63" i="25" s="1"/>
  <c r="BH113" i="25"/>
  <c r="BH43" i="25"/>
  <c r="AZ113" i="25"/>
  <c r="AZ43" i="25"/>
  <c r="AR113" i="25"/>
  <c r="AR43" i="25"/>
  <c r="AJ113" i="25"/>
  <c r="AJ43" i="25"/>
  <c r="BG42" i="25"/>
  <c r="BG160" i="25"/>
  <c r="AY160" i="25"/>
  <c r="AY42" i="25"/>
  <c r="AQ160" i="25"/>
  <c r="AQ42" i="25"/>
  <c r="AI160" i="25"/>
  <c r="AI42" i="25"/>
  <c r="BJ38" i="25"/>
  <c r="BJ108" i="25"/>
  <c r="BB38" i="25"/>
  <c r="BB108" i="25"/>
  <c r="AT38" i="25"/>
  <c r="AT108" i="25"/>
  <c r="AL38" i="25"/>
  <c r="AL108" i="25"/>
  <c r="AW121" i="25"/>
  <c r="AW45" i="25"/>
  <c r="BK121" i="25"/>
  <c r="BK45" i="25"/>
  <c r="BC121" i="25"/>
  <c r="BC45" i="25"/>
  <c r="AU121" i="25"/>
  <c r="AU45" i="25"/>
  <c r="AM121" i="25"/>
  <c r="AM45" i="25"/>
  <c r="BI162" i="25"/>
  <c r="BI44" i="25"/>
  <c r="BA162" i="25"/>
  <c r="BA44" i="25"/>
  <c r="AS162" i="25"/>
  <c r="AS44" i="25"/>
  <c r="AK162" i="25"/>
  <c r="AK44" i="25"/>
  <c r="BH49" i="25"/>
  <c r="BH63" i="25" s="1"/>
  <c r="AZ49" i="25"/>
  <c r="AZ63" i="25" s="1"/>
  <c r="AR49" i="25"/>
  <c r="AR63" i="25" s="1"/>
  <c r="AJ49" i="25"/>
  <c r="AJ63" i="25" s="1"/>
  <c r="BG113" i="25"/>
  <c r="BG43" i="25"/>
  <c r="AY113" i="25"/>
  <c r="AY43" i="25"/>
  <c r="AQ113" i="25"/>
  <c r="AQ43" i="25"/>
  <c r="AI113" i="25"/>
  <c r="AI43" i="25"/>
  <c r="BF160" i="25"/>
  <c r="BF42" i="25"/>
  <c r="AX160" i="25"/>
  <c r="AX42" i="25"/>
  <c r="AP160" i="25"/>
  <c r="AP42" i="25"/>
  <c r="BI108" i="25"/>
  <c r="BI38" i="25"/>
  <c r="BA108" i="25"/>
  <c r="BA38" i="25"/>
  <c r="AS108" i="25"/>
  <c r="AS38" i="25"/>
  <c r="AK108" i="25"/>
  <c r="AK38" i="25"/>
  <c r="AM162" i="25"/>
  <c r="AM44" i="25"/>
  <c r="BJ47" i="25"/>
  <c r="BJ61" i="25" s="1"/>
  <c r="BB47" i="25"/>
  <c r="BB61" i="25" s="1"/>
  <c r="AT47" i="25"/>
  <c r="AT61" i="25" s="1"/>
  <c r="AL47" i="25"/>
  <c r="AL61" i="25" s="1"/>
  <c r="BJ121" i="25"/>
  <c r="BJ45" i="25"/>
  <c r="BB121" i="25"/>
  <c r="BB45" i="25"/>
  <c r="AT121" i="25"/>
  <c r="AT45" i="25"/>
  <c r="AL121" i="25"/>
  <c r="AL45" i="25"/>
  <c r="BH162" i="25"/>
  <c r="BH44" i="25"/>
  <c r="AZ162" i="25"/>
  <c r="AZ44" i="25"/>
  <c r="AR162" i="25"/>
  <c r="AR44" i="25"/>
  <c r="AJ162" i="25"/>
  <c r="AJ44" i="25"/>
  <c r="BG49" i="25"/>
  <c r="BG63" i="25" s="1"/>
  <c r="AY49" i="25"/>
  <c r="AY63" i="25" s="1"/>
  <c r="AQ49" i="25"/>
  <c r="AQ63" i="25" s="1"/>
  <c r="AI49" i="25"/>
  <c r="AI63" i="25" s="1"/>
  <c r="BF113" i="25"/>
  <c r="BF43" i="25"/>
  <c r="AX113" i="25"/>
  <c r="AX43" i="25"/>
  <c r="AP113" i="25"/>
  <c r="AP43" i="25"/>
  <c r="BM160" i="25"/>
  <c r="BM42" i="25"/>
  <c r="BE160" i="25"/>
  <c r="BE42" i="25"/>
  <c r="AW160" i="25"/>
  <c r="AW42" i="25"/>
  <c r="AO160" i="25"/>
  <c r="AO42" i="25"/>
  <c r="BH108" i="25"/>
  <c r="BH38" i="25"/>
  <c r="AZ38" i="25"/>
  <c r="AZ108" i="25"/>
  <c r="AR108" i="25"/>
  <c r="AR38" i="25"/>
  <c r="AJ38" i="25"/>
  <c r="AJ108" i="25"/>
  <c r="BM121" i="25"/>
  <c r="BM45" i="25"/>
  <c r="BA43" i="25"/>
  <c r="BA113" i="25"/>
  <c r="AK43" i="25"/>
  <c r="AK113" i="25"/>
  <c r="AZ160" i="25"/>
  <c r="AZ42" i="25"/>
  <c r="BI47" i="25"/>
  <c r="BI61" i="25" s="1"/>
  <c r="BA47" i="25"/>
  <c r="BA61" i="25" s="1"/>
  <c r="AS47" i="25"/>
  <c r="AS61" i="25" s="1"/>
  <c r="AK47" i="25"/>
  <c r="AK61" i="25" s="1"/>
  <c r="BI121" i="25"/>
  <c r="BI45" i="25"/>
  <c r="BA121" i="25"/>
  <c r="BA45" i="25"/>
  <c r="AS121" i="25"/>
  <c r="AS45" i="25"/>
  <c r="AK121" i="25"/>
  <c r="AK45" i="25"/>
  <c r="BG162" i="25"/>
  <c r="BG44" i="25"/>
  <c r="AY162" i="25"/>
  <c r="AY44" i="25"/>
  <c r="AQ162" i="25"/>
  <c r="AQ44" i="25"/>
  <c r="AI162" i="25"/>
  <c r="AI44" i="25"/>
  <c r="BF49" i="25"/>
  <c r="BF63" i="25" s="1"/>
  <c r="AX49" i="25"/>
  <c r="AX63" i="25" s="1"/>
  <c r="AP49" i="25"/>
  <c r="AP63" i="25" s="1"/>
  <c r="BM113" i="25"/>
  <c r="BE43" i="25"/>
  <c r="BE113" i="25"/>
  <c r="AW113" i="25"/>
  <c r="AW43" i="25"/>
  <c r="AO43" i="25"/>
  <c r="AO113" i="25"/>
  <c r="BL42" i="25"/>
  <c r="BL160" i="25"/>
  <c r="BD160" i="25"/>
  <c r="BD42" i="25"/>
  <c r="AV42" i="25"/>
  <c r="AV160" i="25"/>
  <c r="AN42" i="25"/>
  <c r="AN160" i="25"/>
  <c r="BG38" i="25"/>
  <c r="BG108" i="25"/>
  <c r="AY38" i="25"/>
  <c r="AY108" i="25"/>
  <c r="AQ38" i="25"/>
  <c r="AQ108" i="25"/>
  <c r="AI38" i="25"/>
  <c r="AI108" i="25"/>
  <c r="AR160" i="25"/>
  <c r="AR42" i="25"/>
  <c r="BH47" i="25"/>
  <c r="BH61" i="25" s="1"/>
  <c r="AZ47" i="25"/>
  <c r="AZ61" i="25" s="1"/>
  <c r="AR47" i="25"/>
  <c r="AR61" i="25" s="1"/>
  <c r="AJ47" i="25"/>
  <c r="AJ61" i="25" s="1"/>
  <c r="BH121" i="25"/>
  <c r="BH45" i="25"/>
  <c r="AZ121" i="25"/>
  <c r="AZ45" i="25"/>
  <c r="AR121" i="25"/>
  <c r="AR45" i="25"/>
  <c r="AJ121" i="25"/>
  <c r="AJ45" i="25"/>
  <c r="BF44" i="25"/>
  <c r="BF162" i="25"/>
  <c r="AX44" i="25"/>
  <c r="AX162" i="25"/>
  <c r="AP44" i="25"/>
  <c r="AP162" i="25"/>
  <c r="BM49" i="25"/>
  <c r="BM63" i="25" s="1"/>
  <c r="BE49" i="25"/>
  <c r="BE63" i="25" s="1"/>
  <c r="AW49" i="25"/>
  <c r="AW63" i="25" s="1"/>
  <c r="AO49" i="25"/>
  <c r="AO63" i="25" s="1"/>
  <c r="BL43" i="25"/>
  <c r="BL113" i="25"/>
  <c r="BD43" i="25"/>
  <c r="BD113" i="25"/>
  <c r="AV43" i="25"/>
  <c r="AV113" i="25"/>
  <c r="AN43" i="25"/>
  <c r="AN113" i="25"/>
  <c r="BK160" i="25"/>
  <c r="BK42" i="25"/>
  <c r="BC160" i="25"/>
  <c r="BC42" i="25"/>
  <c r="AU160" i="25"/>
  <c r="AU42" i="25"/>
  <c r="AM160" i="25"/>
  <c r="AM42" i="25"/>
  <c r="BF38" i="25"/>
  <c r="BF108" i="25"/>
  <c r="AX38" i="25"/>
  <c r="AX108" i="25"/>
  <c r="AP38" i="25"/>
  <c r="AP108" i="25"/>
  <c r="AO121" i="25"/>
  <c r="AO45" i="25"/>
  <c r="AU44" i="25"/>
  <c r="AU162" i="25"/>
  <c r="BG47" i="25"/>
  <c r="BG61" i="25" s="1"/>
  <c r="AY47" i="25"/>
  <c r="AY61" i="25" s="1"/>
  <c r="AQ47" i="25"/>
  <c r="AQ61" i="25" s="1"/>
  <c r="AI47" i="25"/>
  <c r="AI61" i="25" s="1"/>
  <c r="BG121" i="25"/>
  <c r="BG45" i="25"/>
  <c r="AY121" i="25"/>
  <c r="AY45" i="25"/>
  <c r="AQ121" i="25"/>
  <c r="AQ45" i="25"/>
  <c r="AI121" i="25"/>
  <c r="AI45" i="25"/>
  <c r="BM162" i="25"/>
  <c r="BM44" i="25"/>
  <c r="BE162" i="25"/>
  <c r="BE44" i="25"/>
  <c r="AW162" i="25"/>
  <c r="AW44" i="25"/>
  <c r="AO162" i="25"/>
  <c r="AO44" i="25"/>
  <c r="BL49" i="25"/>
  <c r="BL63" i="25" s="1"/>
  <c r="BD49" i="25"/>
  <c r="BD63" i="25" s="1"/>
  <c r="AV49" i="25"/>
  <c r="AV63" i="25" s="1"/>
  <c r="AN49" i="25"/>
  <c r="AN63" i="25" s="1"/>
  <c r="BK113" i="25"/>
  <c r="BK43" i="25"/>
  <c r="BC113" i="25"/>
  <c r="BC43" i="25"/>
  <c r="AU113" i="25"/>
  <c r="AU43" i="25"/>
  <c r="AM113" i="25"/>
  <c r="AM43" i="25"/>
  <c r="BJ160" i="25"/>
  <c r="BJ42" i="25"/>
  <c r="BB160" i="25"/>
  <c r="BB42" i="25"/>
  <c r="AT160" i="25"/>
  <c r="AT42" i="25"/>
  <c r="AT57" i="25" s="1"/>
  <c r="AL160" i="25"/>
  <c r="AL42" i="25"/>
  <c r="BM108" i="25"/>
  <c r="BM38" i="25"/>
  <c r="BM56" i="25" s="1"/>
  <c r="BE108" i="25"/>
  <c r="BE38" i="25"/>
  <c r="AW108" i="25"/>
  <c r="AW38" i="25"/>
  <c r="AO108" i="25"/>
  <c r="AO38" i="25"/>
  <c r="AH130" i="25"/>
  <c r="AE47" i="25"/>
  <c r="AE61" i="25" s="1"/>
  <c r="W47" i="25"/>
  <c r="W61" i="25" s="1"/>
  <c r="O47" i="25"/>
  <c r="O61" i="25" s="1"/>
  <c r="G47" i="25"/>
  <c r="G61" i="25" s="1"/>
  <c r="AH47" i="25"/>
  <c r="AH61" i="25" s="1"/>
  <c r="Z47" i="25"/>
  <c r="Z61" i="25" s="1"/>
  <c r="R47" i="25"/>
  <c r="R61" i="25" s="1"/>
  <c r="J47" i="25"/>
  <c r="J61" i="25" s="1"/>
  <c r="V47" i="25"/>
  <c r="V61" i="25" s="1"/>
  <c r="N47" i="25"/>
  <c r="N61" i="25" s="1"/>
  <c r="AB47" i="25"/>
  <c r="AB61" i="25" s="1"/>
  <c r="T47" i="25"/>
  <c r="T61" i="25" s="1"/>
  <c r="L47" i="25"/>
  <c r="L61" i="25" s="1"/>
  <c r="AA47" i="25"/>
  <c r="AA61" i="25" s="1"/>
  <c r="S47" i="25"/>
  <c r="S61" i="25" s="1"/>
  <c r="K47" i="25"/>
  <c r="K61" i="25" s="1"/>
  <c r="AG47" i="25"/>
  <c r="AG61" i="25" s="1"/>
  <c r="Y47" i="25"/>
  <c r="Y61" i="25" s="1"/>
  <c r="Q47" i="25"/>
  <c r="Q61" i="25" s="1"/>
  <c r="I47" i="25"/>
  <c r="I61" i="25" s="1"/>
  <c r="AF47" i="25"/>
  <c r="AF61" i="25" s="1"/>
  <c r="X47" i="25"/>
  <c r="X61" i="25" s="1"/>
  <c r="P47" i="25"/>
  <c r="P61" i="25" s="1"/>
  <c r="H47" i="25"/>
  <c r="H61" i="25" s="1"/>
  <c r="AD47" i="25"/>
  <c r="AD61" i="25" s="1"/>
  <c r="F47" i="25"/>
  <c r="F61" i="25" s="1"/>
  <c r="AC47" i="25"/>
  <c r="AC61" i="25" s="1"/>
  <c r="U47" i="25"/>
  <c r="U61" i="25" s="1"/>
  <c r="M47" i="25"/>
  <c r="M61" i="25" s="1"/>
  <c r="E47" i="25"/>
  <c r="E61" i="25" s="1"/>
  <c r="AM33" i="25"/>
  <c r="BK33" i="25"/>
  <c r="BC33" i="25"/>
  <c r="AU33" i="25"/>
  <c r="BJ33" i="25"/>
  <c r="BB33" i="25"/>
  <c r="AT33" i="25"/>
  <c r="AL33" i="25"/>
  <c r="BI33" i="25"/>
  <c r="BA33" i="25"/>
  <c r="AS33" i="25"/>
  <c r="AK33" i="25"/>
  <c r="BH33" i="25"/>
  <c r="AZ33" i="25"/>
  <c r="AR33" i="25"/>
  <c r="AJ33" i="25"/>
  <c r="BG33" i="25"/>
  <c r="AY33" i="25"/>
  <c r="AQ33" i="25"/>
  <c r="AI33" i="25"/>
  <c r="BF33" i="25"/>
  <c r="AX33" i="25"/>
  <c r="AP33" i="25"/>
  <c r="BM33" i="25"/>
  <c r="BE33" i="25"/>
  <c r="AW33" i="25"/>
  <c r="AO33" i="25"/>
  <c r="BL33" i="25"/>
  <c r="BD33" i="25"/>
  <c r="AV33" i="25"/>
  <c r="AN33" i="25"/>
  <c r="BA122" i="25" l="1"/>
  <c r="AZ57" i="25"/>
  <c r="AV57" i="25"/>
  <c r="BJ57" i="25"/>
  <c r="AO122" i="25"/>
  <c r="AW122" i="25"/>
  <c r="AN57" i="25"/>
  <c r="BM50" i="25"/>
  <c r="BK57" i="25"/>
  <c r="AK57" i="25"/>
  <c r="AU122" i="25"/>
  <c r="BG57" i="25"/>
  <c r="BH122" i="25"/>
  <c r="BM122" i="25"/>
  <c r="AX122" i="25"/>
  <c r="AY122" i="25"/>
  <c r="AZ122" i="25"/>
  <c r="AL122" i="25"/>
  <c r="BE56" i="25"/>
  <c r="AR57" i="25"/>
  <c r="BG122" i="25"/>
  <c r="AX50" i="25"/>
  <c r="BE122" i="25"/>
  <c r="BL57" i="25"/>
  <c r="BB122" i="25"/>
  <c r="AT122" i="25"/>
  <c r="AR122" i="25"/>
  <c r="AM57" i="25"/>
  <c r="AI122" i="25"/>
  <c r="AJ122" i="25"/>
  <c r="AO57" i="25"/>
  <c r="AS122" i="25"/>
  <c r="AK122" i="25"/>
  <c r="AO56" i="25"/>
  <c r="AL57" i="25"/>
  <c r="BE50" i="25"/>
  <c r="AP122" i="25"/>
  <c r="AU57" i="25"/>
  <c r="AQ122" i="25"/>
  <c r="BI122" i="25"/>
  <c r="BJ122" i="25"/>
  <c r="BF56" i="25"/>
  <c r="AI57" i="25"/>
  <c r="BF50" i="25"/>
  <c r="BL50" i="25"/>
  <c r="AI56" i="25"/>
  <c r="AI50" i="25"/>
  <c r="BH56" i="25"/>
  <c r="BH50" i="25"/>
  <c r="BM57" i="25"/>
  <c r="AS56" i="25"/>
  <c r="AS50" i="25"/>
  <c r="AX57" i="25"/>
  <c r="AU50" i="25"/>
  <c r="AU56" i="25"/>
  <c r="BH57" i="25"/>
  <c r="BL56" i="25"/>
  <c r="BI57" i="25"/>
  <c r="AW56" i="25"/>
  <c r="BD57" i="25"/>
  <c r="AJ56" i="25"/>
  <c r="AJ50" i="25"/>
  <c r="AL56" i="25"/>
  <c r="AL50" i="25"/>
  <c r="BC122" i="25"/>
  <c r="AV122" i="25"/>
  <c r="AQ56" i="25"/>
  <c r="AQ50" i="25"/>
  <c r="BF57" i="25"/>
  <c r="AN56" i="25"/>
  <c r="AP50" i="25"/>
  <c r="AV50" i="25"/>
  <c r="AY56" i="25"/>
  <c r="AY50" i="25"/>
  <c r="AR56" i="25"/>
  <c r="AR50" i="25"/>
  <c r="AW57" i="25"/>
  <c r="BI56" i="25"/>
  <c r="BI50" i="25"/>
  <c r="AQ57" i="25"/>
  <c r="BK56" i="25"/>
  <c r="BK50" i="25"/>
  <c r="AV56" i="25"/>
  <c r="AS57" i="25"/>
  <c r="AN50" i="25"/>
  <c r="BA56" i="25"/>
  <c r="BA50" i="25"/>
  <c r="BC50" i="25"/>
  <c r="BC56" i="25"/>
  <c r="BB57" i="25"/>
  <c r="AO50" i="25"/>
  <c r="BC57" i="25"/>
  <c r="AT56" i="25"/>
  <c r="AT50" i="25"/>
  <c r="BK122" i="25"/>
  <c r="BD122" i="25"/>
  <c r="BA57" i="25"/>
  <c r="AP56" i="25"/>
  <c r="BD50" i="25"/>
  <c r="BG56" i="25"/>
  <c r="BG50" i="25"/>
  <c r="BE57" i="25"/>
  <c r="AK56" i="25"/>
  <c r="AK50" i="25"/>
  <c r="AP57" i="25"/>
  <c r="AY57" i="25"/>
  <c r="AM56" i="25"/>
  <c r="AM50" i="25"/>
  <c r="AJ57" i="25"/>
  <c r="BD56" i="25"/>
  <c r="BJ56" i="25"/>
  <c r="BJ50" i="25"/>
  <c r="AN122" i="25"/>
  <c r="AH42" i="25"/>
  <c r="AH160" i="25"/>
  <c r="AW50" i="25"/>
  <c r="BF122" i="25"/>
  <c r="AZ56" i="25"/>
  <c r="AZ50" i="25"/>
  <c r="BB56" i="25"/>
  <c r="BB50" i="25"/>
  <c r="AM122" i="25"/>
  <c r="BL122" i="25"/>
  <c r="AX56" i="25"/>
  <c r="AT64" i="25" l="1"/>
  <c r="BK64" i="25"/>
  <c r="AX64" i="25"/>
  <c r="BG64" i="25"/>
  <c r="AV64" i="25"/>
  <c r="AZ64" i="25"/>
  <c r="BJ64" i="25"/>
  <c r="BD64" i="25"/>
  <c r="AR64" i="25"/>
  <c r="AL64" i="25"/>
  <c r="AN64" i="25"/>
  <c r="BF64" i="25"/>
  <c r="AM64" i="25"/>
  <c r="AP64" i="25"/>
  <c r="BE64" i="25"/>
  <c r="BA64" i="25"/>
  <c r="BL64" i="25"/>
  <c r="AK64" i="25"/>
  <c r="AU64" i="25"/>
  <c r="BC64" i="25"/>
  <c r="AW64" i="25"/>
  <c r="BM64" i="25"/>
  <c r="AO64" i="25"/>
  <c r="BI64" i="25"/>
  <c r="BH64" i="25"/>
  <c r="AI64" i="25"/>
  <c r="AJ64" i="25"/>
  <c r="AQ64" i="25"/>
  <c r="BB64" i="25"/>
  <c r="AY64" i="25"/>
  <c r="AS64" i="25"/>
  <c r="AH45" i="25"/>
  <c r="AH121" i="25"/>
  <c r="AH127" i="25" s="1"/>
  <c r="AG42" i="25" l="1"/>
  <c r="AG160" i="25"/>
  <c r="AG45" i="25" l="1"/>
  <c r="AG121" i="25"/>
  <c r="AF42" i="25" l="1"/>
  <c r="AF160" i="25"/>
  <c r="AF45" i="25"/>
  <c r="AF121" i="25"/>
  <c r="AE45" i="25" l="1"/>
  <c r="AE121" i="25"/>
  <c r="AC42" i="25" l="1"/>
  <c r="AC160" i="25"/>
  <c r="AD42" i="25"/>
  <c r="AD160" i="25"/>
  <c r="Y45" i="25"/>
  <c r="Y121" i="25"/>
  <c r="AF43" i="25"/>
  <c r="AF113" i="25"/>
  <c r="Z45" i="25"/>
  <c r="Z121" i="25"/>
  <c r="AB42" i="25" l="1"/>
  <c r="AB160" i="25"/>
  <c r="J42" i="25"/>
  <c r="J160" i="25"/>
  <c r="H42" i="25"/>
  <c r="H160" i="25"/>
  <c r="K42" i="25"/>
  <c r="K160" i="25"/>
  <c r="Z42" i="25"/>
  <c r="Z160" i="25"/>
  <c r="L42" i="25"/>
  <c r="L160" i="25"/>
  <c r="Y42" i="25"/>
  <c r="Y160" i="25"/>
  <c r="AD45" i="25"/>
  <c r="AD121" i="25"/>
  <c r="AH43" i="25"/>
  <c r="AH113" i="25"/>
  <c r="AH126" i="25" s="1"/>
  <c r="L45" i="25"/>
  <c r="L121" i="25"/>
  <c r="AA45" i="25"/>
  <c r="AA121" i="25"/>
  <c r="AG43" i="25"/>
  <c r="AG113" i="25"/>
  <c r="AB45" i="25"/>
  <c r="AB121" i="25"/>
  <c r="AC45" i="25"/>
  <c r="AC121" i="25"/>
  <c r="AC162" i="25"/>
  <c r="AD162" i="25"/>
  <c r="G49" i="25"/>
  <c r="G63" i="25" s="1"/>
  <c r="H49" i="25"/>
  <c r="H63" i="25" s="1"/>
  <c r="H41" i="25"/>
  <c r="H60" i="25" s="1"/>
  <c r="E41" i="25"/>
  <c r="E60" i="25" s="1"/>
  <c r="G41" i="25"/>
  <c r="G60" i="25" s="1"/>
  <c r="F41" i="25"/>
  <c r="F60" i="25" s="1"/>
  <c r="I41" i="25"/>
  <c r="I60" i="25" s="1"/>
  <c r="G42" i="25" l="1"/>
  <c r="G160" i="25"/>
  <c r="AA44" i="25"/>
  <c r="AA162" i="25"/>
  <c r="S42" i="25"/>
  <c r="S160" i="25"/>
  <c r="Z44" i="25"/>
  <c r="Z57" i="25" s="1"/>
  <c r="Z162" i="25"/>
  <c r="W44" i="25"/>
  <c r="W162" i="25"/>
  <c r="M42" i="25"/>
  <c r="M160" i="25"/>
  <c r="X42" i="25"/>
  <c r="X160" i="25"/>
  <c r="T42" i="25"/>
  <c r="T160" i="25"/>
  <c r="O42" i="25"/>
  <c r="O160" i="25"/>
  <c r="P42" i="25"/>
  <c r="P160" i="25"/>
  <c r="U42" i="25"/>
  <c r="U160" i="25"/>
  <c r="N42" i="25"/>
  <c r="N160" i="25"/>
  <c r="I42" i="25"/>
  <c r="I160" i="25"/>
  <c r="AB44" i="25"/>
  <c r="AB57" i="25" s="1"/>
  <c r="AB162" i="25"/>
  <c r="W42" i="25"/>
  <c r="W160" i="25"/>
  <c r="X44" i="25"/>
  <c r="X162" i="25"/>
  <c r="Y44" i="25"/>
  <c r="Y57" i="25" s="1"/>
  <c r="Y162" i="25"/>
  <c r="R42" i="25"/>
  <c r="R160" i="25"/>
  <c r="Q42" i="25"/>
  <c r="Q160" i="25"/>
  <c r="AD44" i="25"/>
  <c r="AD57" i="25" s="1"/>
  <c r="AI130" i="25"/>
  <c r="W45" i="25"/>
  <c r="W121" i="25"/>
  <c r="H45" i="25"/>
  <c r="H121" i="25"/>
  <c r="K45" i="25"/>
  <c r="K121" i="25"/>
  <c r="M45" i="25"/>
  <c r="M121" i="25"/>
  <c r="N45" i="25"/>
  <c r="N121" i="25"/>
  <c r="X45" i="25"/>
  <c r="X121" i="25"/>
  <c r="I45" i="25"/>
  <c r="I121" i="25"/>
  <c r="J45" i="25"/>
  <c r="J121" i="25"/>
  <c r="AC44" i="25"/>
  <c r="AC57" i="25" s="1"/>
  <c r="M162" i="25"/>
  <c r="S162" i="25"/>
  <c r="I162" i="25"/>
  <c r="AE162" i="25"/>
  <c r="I39" i="25"/>
  <c r="I58" i="25" s="1"/>
  <c r="E39" i="25"/>
  <c r="E58" i="25" s="1"/>
  <c r="F49" i="25"/>
  <c r="F63" i="25" s="1"/>
  <c r="I49" i="25"/>
  <c r="I63" i="25" s="1"/>
  <c r="J39" i="25"/>
  <c r="J58" i="25" s="1"/>
  <c r="F39" i="25"/>
  <c r="F58" i="25" s="1"/>
  <c r="J41" i="25"/>
  <c r="J60" i="25" s="1"/>
  <c r="X57" i="25" l="1"/>
  <c r="W57" i="25"/>
  <c r="G162" i="25"/>
  <c r="U44" i="25"/>
  <c r="U57" i="25" s="1"/>
  <c r="U162" i="25"/>
  <c r="P44" i="25"/>
  <c r="P57" i="25" s="1"/>
  <c r="P162" i="25"/>
  <c r="V44" i="25"/>
  <c r="V162" i="25"/>
  <c r="H162" i="25"/>
  <c r="T44" i="25"/>
  <c r="T57" i="25" s="1"/>
  <c r="T162" i="25"/>
  <c r="V42" i="25"/>
  <c r="V160" i="25"/>
  <c r="L44" i="25"/>
  <c r="L57" i="25" s="1"/>
  <c r="L162" i="25"/>
  <c r="R44" i="25"/>
  <c r="R57" i="25" s="1"/>
  <c r="R162" i="25"/>
  <c r="K44" i="25"/>
  <c r="K57" i="25" s="1"/>
  <c r="K162" i="25"/>
  <c r="AA42" i="25"/>
  <c r="AA57" i="25" s="1"/>
  <c r="AA160" i="25"/>
  <c r="J162" i="25"/>
  <c r="Q44" i="25"/>
  <c r="Q57" i="25" s="1"/>
  <c r="Q162" i="25"/>
  <c r="O44" i="25"/>
  <c r="O57" i="25" s="1"/>
  <c r="O162" i="25"/>
  <c r="N44" i="25"/>
  <c r="N57" i="25" s="1"/>
  <c r="N162" i="25"/>
  <c r="I44" i="25"/>
  <c r="I57" i="25" s="1"/>
  <c r="P45" i="25"/>
  <c r="P121" i="25"/>
  <c r="V45" i="25"/>
  <c r="V121" i="25"/>
  <c r="Q45" i="25"/>
  <c r="Q121" i="25"/>
  <c r="S45" i="25"/>
  <c r="S121" i="25"/>
  <c r="AE44" i="25"/>
  <c r="F45" i="25"/>
  <c r="F121" i="25"/>
  <c r="T45" i="25"/>
  <c r="T121" i="25"/>
  <c r="O45" i="25"/>
  <c r="O121" i="25"/>
  <c r="M44" i="25"/>
  <c r="M57" i="25" s="1"/>
  <c r="R45" i="25"/>
  <c r="R121" i="25"/>
  <c r="U45" i="25"/>
  <c r="U121" i="25"/>
  <c r="G45" i="25"/>
  <c r="G121" i="25"/>
  <c r="E45" i="25"/>
  <c r="E121" i="25"/>
  <c r="J44" i="25"/>
  <c r="J57" i="25" s="1"/>
  <c r="G44" i="25"/>
  <c r="G57" i="25" s="1"/>
  <c r="H44" i="25"/>
  <c r="H57" i="25" s="1"/>
  <c r="S44" i="25"/>
  <c r="S57" i="25" s="1"/>
  <c r="J49" i="25"/>
  <c r="J63" i="25" s="1"/>
  <c r="K39" i="25"/>
  <c r="K58" i="25" s="1"/>
  <c r="H39" i="25"/>
  <c r="H58" i="25" s="1"/>
  <c r="G39" i="25"/>
  <c r="G58" i="25" s="1"/>
  <c r="K41" i="25"/>
  <c r="K60" i="25" s="1"/>
  <c r="V57" i="25" l="1"/>
  <c r="AF162" i="25"/>
  <c r="F44" i="25"/>
  <c r="F162" i="25"/>
  <c r="AG162" i="25"/>
  <c r="F42" i="25"/>
  <c r="F160" i="25"/>
  <c r="AF44" i="25"/>
  <c r="AF57" i="25" s="1"/>
  <c r="AG44" i="25"/>
  <c r="AG57" i="25" s="1"/>
  <c r="L39" i="25"/>
  <c r="L58" i="25" s="1"/>
  <c r="K49" i="25"/>
  <c r="K63" i="25" s="1"/>
  <c r="E113" i="25"/>
  <c r="L41" i="25"/>
  <c r="L60" i="25" s="1"/>
  <c r="F57" i="25" l="1"/>
  <c r="AH44" i="25"/>
  <c r="AH57" i="25" s="1"/>
  <c r="AH162" i="25"/>
  <c r="E162" i="25"/>
  <c r="E160" i="25"/>
  <c r="E44" i="25"/>
  <c r="E57" i="25" s="1"/>
  <c r="F43" i="25"/>
  <c r="F113" i="25"/>
  <c r="E43" i="25"/>
  <c r="M39" i="25"/>
  <c r="M58" i="25" s="1"/>
  <c r="L49" i="25"/>
  <c r="L63" i="25" s="1"/>
  <c r="M41" i="25"/>
  <c r="M60" i="25" s="1"/>
  <c r="G43" i="25" l="1"/>
  <c r="G113" i="25"/>
  <c r="M49" i="25"/>
  <c r="M63" i="25" s="1"/>
  <c r="N39" i="25"/>
  <c r="N58" i="25" s="1"/>
  <c r="N41" i="25"/>
  <c r="N60" i="25" s="1"/>
  <c r="H43" i="25" l="1"/>
  <c r="H113" i="25"/>
  <c r="N49" i="25"/>
  <c r="N63" i="25" s="1"/>
  <c r="O39" i="25"/>
  <c r="O58" i="25" s="1"/>
  <c r="O41" i="25"/>
  <c r="O60" i="25" s="1"/>
  <c r="I43" i="25" l="1"/>
  <c r="I113" i="25"/>
  <c r="O49" i="25"/>
  <c r="O63" i="25" s="1"/>
  <c r="P39" i="25"/>
  <c r="P58" i="25" s="1"/>
  <c r="P41" i="25"/>
  <c r="P60" i="25" s="1"/>
  <c r="J43" i="25" l="1"/>
  <c r="J113" i="25"/>
  <c r="Q39" i="25"/>
  <c r="Q58" i="25" s="1"/>
  <c r="P49" i="25"/>
  <c r="P63" i="25" s="1"/>
  <c r="Q41" i="25"/>
  <c r="Q60" i="25" s="1"/>
  <c r="K43" i="25" l="1"/>
  <c r="K113" i="25"/>
  <c r="R39" i="25"/>
  <c r="R58" i="25" s="1"/>
  <c r="Q49" i="25"/>
  <c r="Q63" i="25" s="1"/>
  <c r="R41" i="25"/>
  <c r="R60" i="25" s="1"/>
  <c r="L43" i="25" l="1"/>
  <c r="L113" i="25"/>
  <c r="S39" i="25"/>
  <c r="S58" i="25" s="1"/>
  <c r="R49" i="25"/>
  <c r="R63" i="25" s="1"/>
  <c r="S41" i="25"/>
  <c r="S60" i="25" s="1"/>
  <c r="M43" i="25" l="1"/>
  <c r="M113" i="25"/>
  <c r="S49" i="25"/>
  <c r="S63" i="25" s="1"/>
  <c r="T39" i="25"/>
  <c r="T58" i="25" s="1"/>
  <c r="T41" i="25"/>
  <c r="T60" i="25" s="1"/>
  <c r="N43" i="25" l="1"/>
  <c r="N113" i="25"/>
  <c r="U39" i="25"/>
  <c r="U58" i="25" s="1"/>
  <c r="T49" i="25"/>
  <c r="T63" i="25" s="1"/>
  <c r="U41" i="25"/>
  <c r="U60" i="25" s="1"/>
  <c r="O43" i="25" l="1"/>
  <c r="O113" i="25"/>
  <c r="U49" i="25"/>
  <c r="U63" i="25" s="1"/>
  <c r="V39" i="25"/>
  <c r="V58" i="25" s="1"/>
  <c r="V41" i="25"/>
  <c r="V60" i="25" s="1"/>
  <c r="P43" i="25" l="1"/>
  <c r="P113" i="25"/>
  <c r="W39" i="25"/>
  <c r="W58" i="25" s="1"/>
  <c r="V49" i="25"/>
  <c r="V63" i="25" s="1"/>
  <c r="W41" i="25"/>
  <c r="W60" i="25" s="1"/>
  <c r="Q43" i="25" l="1"/>
  <c r="Q113" i="25"/>
  <c r="X39" i="25"/>
  <c r="X58" i="25" s="1"/>
  <c r="W49" i="25"/>
  <c r="W63" i="25" s="1"/>
  <c r="X41" i="25"/>
  <c r="X60" i="25" s="1"/>
  <c r="R43" i="25" l="1"/>
  <c r="R113" i="25"/>
  <c r="X49" i="25"/>
  <c r="X63" i="25" s="1"/>
  <c r="Y39" i="25"/>
  <c r="Y58" i="25" s="1"/>
  <c r="Y41" i="25"/>
  <c r="Y60" i="25" s="1"/>
  <c r="S43" i="25" l="1"/>
  <c r="S113" i="25"/>
  <c r="Y49" i="25"/>
  <c r="Y63" i="25" s="1"/>
  <c r="Z39" i="25"/>
  <c r="Z58" i="25" s="1"/>
  <c r="Z41" i="25"/>
  <c r="Z60" i="25" s="1"/>
  <c r="Z49" i="25" l="1"/>
  <c r="Z63" i="25" s="1"/>
  <c r="AA39" i="25"/>
  <c r="AA58" i="25" s="1"/>
  <c r="AA41" i="25"/>
  <c r="AA60" i="25" s="1"/>
  <c r="AB39" i="25" l="1"/>
  <c r="AB58" i="25" s="1"/>
  <c r="AD39" i="25"/>
  <c r="AD58" i="25" s="1"/>
  <c r="AC39" i="25"/>
  <c r="AC58" i="25" s="1"/>
  <c r="AA49" i="25"/>
  <c r="AA63" i="25" s="1"/>
  <c r="AB41" i="25"/>
  <c r="AB60" i="25" s="1"/>
  <c r="AE39" i="25" l="1"/>
  <c r="AE58" i="25" s="1"/>
  <c r="AB49" i="25"/>
  <c r="AB63" i="25" s="1"/>
  <c r="AC41" i="25"/>
  <c r="AC60" i="25" s="1"/>
  <c r="AC49" i="25" l="1"/>
  <c r="AC63" i="25" s="1"/>
  <c r="AG49" i="25"/>
  <c r="AG63" i="25" s="1"/>
  <c r="AD49" i="25"/>
  <c r="AD63" i="25" s="1"/>
  <c r="AF49" i="25"/>
  <c r="AF63" i="25" s="1"/>
  <c r="AF39" i="25"/>
  <c r="AF58" i="25" s="1"/>
  <c r="AH49" i="25"/>
  <c r="AH63" i="25" s="1"/>
  <c r="AD41" i="25"/>
  <c r="AD60" i="25" s="1"/>
  <c r="AH39" i="25" l="1"/>
  <c r="AH58" i="25" s="1"/>
  <c r="AG39" i="25"/>
  <c r="AG58" i="25" s="1"/>
  <c r="AE41" i="25"/>
  <c r="AE60" i="25" s="1"/>
  <c r="AF41" i="25" l="1"/>
  <c r="AF60" i="25" s="1"/>
  <c r="AG41" i="25" l="1"/>
  <c r="AG60" i="25" s="1"/>
  <c r="AH41" i="25"/>
  <c r="AH60" i="25" s="1"/>
  <c r="AD43" i="25" l="1"/>
  <c r="AD113" i="25"/>
  <c r="Y43" i="25" l="1"/>
  <c r="Y113" i="25"/>
  <c r="Z43" i="25"/>
  <c r="Z113" i="25"/>
  <c r="W43" i="25"/>
  <c r="W113" i="25"/>
  <c r="U43" i="25"/>
  <c r="U113" i="25"/>
  <c r="V43" i="25"/>
  <c r="V113" i="25"/>
  <c r="X43" i="25"/>
  <c r="X113" i="25"/>
  <c r="AC43" i="25" l="1"/>
  <c r="AC113" i="25"/>
  <c r="AA43" i="25"/>
  <c r="AA113" i="25"/>
  <c r="T43" i="25"/>
  <c r="T113" i="25"/>
  <c r="AB43" i="25"/>
  <c r="AB113" i="25"/>
  <c r="AE49" i="25"/>
  <c r="AE63" i="25" s="1"/>
  <c r="AE43" i="25" l="1"/>
  <c r="AE113" i="25"/>
  <c r="AE42" i="25" l="1"/>
  <c r="AE57" i="25" s="1"/>
  <c r="AE160" i="25"/>
  <c r="W38" i="25" l="1"/>
  <c r="W56" i="25" s="1"/>
  <c r="W108" i="25"/>
  <c r="W122" i="25" s="1"/>
  <c r="X108" i="25" l="1"/>
  <c r="X122" i="25" s="1"/>
  <c r="X38" i="25"/>
  <c r="X56" i="25" s="1"/>
  <c r="Y38" i="25" l="1"/>
  <c r="Y56" i="25" s="1"/>
  <c r="Y108" i="25" l="1"/>
  <c r="Y122" i="25" s="1"/>
  <c r="Z38" i="25"/>
  <c r="Z56" i="25" s="1"/>
  <c r="Z108" i="25" l="1"/>
  <c r="Z122" i="25" s="1"/>
  <c r="AA38" i="25"/>
  <c r="AA56" i="25" s="1"/>
  <c r="AA108" i="25" l="1"/>
  <c r="AA122" i="25" s="1"/>
  <c r="AB38" i="25"/>
  <c r="AB56" i="25" s="1"/>
  <c r="AB108" i="25" l="1"/>
  <c r="AB122" i="25" s="1"/>
  <c r="AC38" i="25"/>
  <c r="AC56" i="25" s="1"/>
  <c r="AC108" i="25" l="1"/>
  <c r="AC122" i="25" s="1"/>
  <c r="AD38" i="25"/>
  <c r="AD56" i="25" s="1"/>
  <c r="AD108" i="25" l="1"/>
  <c r="AD122" i="25" s="1"/>
  <c r="AE38" i="25"/>
  <c r="AE56" i="25" s="1"/>
  <c r="AE108" i="25" l="1"/>
  <c r="AE122" i="25" s="1"/>
  <c r="AF38" i="25"/>
  <c r="AF56" i="25" s="1"/>
  <c r="AF108" i="25" l="1"/>
  <c r="AF122" i="25" s="1"/>
  <c r="AG108" i="25" l="1"/>
  <c r="AG122" i="25" s="1"/>
  <c r="AG38" i="25"/>
  <c r="AG56" i="25" s="1"/>
  <c r="V38" i="25" l="1"/>
  <c r="V56" i="25" s="1"/>
  <c r="V108" i="25"/>
  <c r="V122" i="25" s="1"/>
  <c r="AH38" i="25"/>
  <c r="AH56" i="25" s="1"/>
  <c r="U38" i="25" l="1"/>
  <c r="U56" i="25" s="1"/>
  <c r="U108" i="25"/>
  <c r="U122" i="25" s="1"/>
  <c r="AH108" i="25"/>
  <c r="T38" i="25" l="1"/>
  <c r="T56" i="25" s="1"/>
  <c r="T108" i="25"/>
  <c r="T122" i="25" s="1"/>
  <c r="AH125" i="25"/>
  <c r="AH122" i="25"/>
  <c r="AI125" i="25" l="1"/>
  <c r="S38" i="25"/>
  <c r="S56" i="25" s="1"/>
  <c r="S108" i="25"/>
  <c r="S122" i="25" s="1"/>
  <c r="AI127" i="25"/>
  <c r="AI126" i="25"/>
  <c r="R38" i="25" l="1"/>
  <c r="R56" i="25" s="1"/>
  <c r="R108" i="25"/>
  <c r="R122" i="25" s="1"/>
  <c r="Q38" i="25" l="1"/>
  <c r="Q56" i="25" s="1"/>
  <c r="Q108" i="25"/>
  <c r="Q122" i="25" s="1"/>
  <c r="P38" i="25" l="1"/>
  <c r="P56" i="25" s="1"/>
  <c r="P108" i="25"/>
  <c r="P122" i="25" s="1"/>
  <c r="O38" i="25" l="1"/>
  <c r="O56" i="25" s="1"/>
  <c r="O108" i="25"/>
  <c r="O122" i="25" s="1"/>
  <c r="N38" i="25" l="1"/>
  <c r="N56" i="25" s="1"/>
  <c r="N108" i="25"/>
  <c r="N122" i="25" s="1"/>
  <c r="M38" i="25" l="1"/>
  <c r="M56" i="25" s="1"/>
  <c r="M108" i="25"/>
  <c r="M122" i="25" s="1"/>
  <c r="L38" i="25" l="1"/>
  <c r="L56" i="25" s="1"/>
  <c r="L108" i="25"/>
  <c r="L122" i="25" s="1"/>
  <c r="K38" i="25" l="1"/>
  <c r="K56" i="25" s="1"/>
  <c r="K108" i="25"/>
  <c r="K122" i="25" s="1"/>
  <c r="J38" i="25" l="1"/>
  <c r="J56" i="25" s="1"/>
  <c r="J108" i="25"/>
  <c r="J122" i="25" s="1"/>
  <c r="I38" i="25" l="1"/>
  <c r="I56" i="25" s="1"/>
  <c r="I108" i="25"/>
  <c r="I122" i="25" s="1"/>
  <c r="H38" i="25" l="1"/>
  <c r="H56" i="25" s="1"/>
  <c r="H108" i="25"/>
  <c r="H122" i="25" s="1"/>
  <c r="G38" i="25" l="1"/>
  <c r="G56" i="25" s="1"/>
  <c r="G108" i="25"/>
  <c r="G122" i="25" s="1"/>
  <c r="F38" i="25" l="1"/>
  <c r="F56" i="25" s="1"/>
  <c r="F108" i="25"/>
  <c r="F122" i="25" s="1"/>
  <c r="E108" i="25"/>
  <c r="E38" i="25" l="1"/>
  <c r="E56" i="25" s="1"/>
  <c r="E122" i="25"/>
  <c r="E33" i="25" l="1"/>
  <c r="E40" i="25"/>
  <c r="F33" i="25" l="1"/>
  <c r="F40" i="25"/>
  <c r="E59" i="25"/>
  <c r="E64" i="25" s="1"/>
  <c r="E50" i="25"/>
  <c r="F50" i="25" l="1"/>
  <c r="F59" i="25"/>
  <c r="F64" i="25" s="1"/>
  <c r="G33" i="25"/>
  <c r="G40" i="25"/>
  <c r="G50" i="25" l="1"/>
  <c r="G59" i="25"/>
  <c r="G64" i="25" s="1"/>
  <c r="H33" i="25"/>
  <c r="H40" i="25"/>
  <c r="H50" i="25" l="1"/>
  <c r="H59" i="25"/>
  <c r="H64" i="25" s="1"/>
  <c r="I33" i="25"/>
  <c r="I40" i="25"/>
  <c r="I50" i="25" l="1"/>
  <c r="I59" i="25"/>
  <c r="I64" i="25" s="1"/>
  <c r="J33" i="25"/>
  <c r="J40" i="25"/>
  <c r="J50" i="25" l="1"/>
  <c r="J59" i="25"/>
  <c r="J64" i="25" s="1"/>
  <c r="K33" i="25"/>
  <c r="K40" i="25"/>
  <c r="K50" i="25" l="1"/>
  <c r="K59" i="25"/>
  <c r="K64" i="25" s="1"/>
  <c r="L33" i="25"/>
  <c r="L40" i="25"/>
  <c r="L50" i="25" l="1"/>
  <c r="L59" i="25"/>
  <c r="L64" i="25" s="1"/>
  <c r="M33" i="25"/>
  <c r="M40" i="25"/>
  <c r="M50" i="25" l="1"/>
  <c r="M59" i="25"/>
  <c r="M64" i="25" s="1"/>
  <c r="N33" i="25"/>
  <c r="N40" i="25"/>
  <c r="N50" i="25" l="1"/>
  <c r="N59" i="25"/>
  <c r="N64" i="25" s="1"/>
  <c r="O33" i="25"/>
  <c r="O40" i="25"/>
  <c r="O50" i="25" l="1"/>
  <c r="O59" i="25"/>
  <c r="O64" i="25" s="1"/>
  <c r="P33" i="25"/>
  <c r="P40" i="25"/>
  <c r="P50" i="25" l="1"/>
  <c r="P59" i="25"/>
  <c r="P64" i="25" s="1"/>
  <c r="Q33" i="25"/>
  <c r="Q40" i="25"/>
  <c r="Q50" i="25" l="1"/>
  <c r="Q59" i="25"/>
  <c r="Q64" i="25" s="1"/>
  <c r="R33" i="25"/>
  <c r="R40" i="25"/>
  <c r="R50" i="25" l="1"/>
  <c r="R59" i="25"/>
  <c r="R64" i="25" s="1"/>
  <c r="S33" i="25"/>
  <c r="S40" i="25"/>
  <c r="S50" i="25" l="1"/>
  <c r="S59" i="25"/>
  <c r="S64" i="25" s="1"/>
  <c r="T33" i="25"/>
  <c r="T40" i="25"/>
  <c r="T50" i="25" l="1"/>
  <c r="T59" i="25"/>
  <c r="T64" i="25" s="1"/>
  <c r="U33" i="25"/>
  <c r="U40" i="25"/>
  <c r="U50" i="25" l="1"/>
  <c r="U59" i="25"/>
  <c r="U64" i="25" s="1"/>
  <c r="V33" i="25"/>
  <c r="V40" i="25"/>
  <c r="V50" i="25" l="1"/>
  <c r="V59" i="25"/>
  <c r="V64" i="25" s="1"/>
  <c r="W33" i="25"/>
  <c r="W40" i="25"/>
  <c r="W50" i="25" l="1"/>
  <c r="W59" i="25"/>
  <c r="W64" i="25" s="1"/>
  <c r="X33" i="25"/>
  <c r="X40" i="25"/>
  <c r="X50" i="25" l="1"/>
  <c r="X59" i="25"/>
  <c r="X64" i="25" s="1"/>
  <c r="Y33" i="25"/>
  <c r="Y40" i="25"/>
  <c r="Y50" i="25" l="1"/>
  <c r="Y59" i="25"/>
  <c r="Y64" i="25" s="1"/>
  <c r="Z33" i="25"/>
  <c r="Z40" i="25"/>
  <c r="Z50" i="25" l="1"/>
  <c r="Z59" i="25"/>
  <c r="Z64" i="25" s="1"/>
  <c r="AA33" i="25"/>
  <c r="AA40" i="25"/>
  <c r="AA50" i="25" l="1"/>
  <c r="AA59" i="25"/>
  <c r="AA64" i="25" s="1"/>
  <c r="AB33" i="25"/>
  <c r="AB40" i="25"/>
  <c r="AB50" i="25" l="1"/>
  <c r="AB59" i="25"/>
  <c r="AB64" i="25" s="1"/>
  <c r="AC33" i="25"/>
  <c r="AC40" i="25"/>
  <c r="AC50" i="25" l="1"/>
  <c r="AC59" i="25"/>
  <c r="AC64" i="25" s="1"/>
  <c r="AD33" i="25"/>
  <c r="AD40" i="25"/>
  <c r="AD50" i="25" l="1"/>
  <c r="AD59" i="25"/>
  <c r="AD64" i="25" s="1"/>
  <c r="AE33" i="25"/>
  <c r="AE40" i="25"/>
  <c r="AE50" i="25" l="1"/>
  <c r="AE59" i="25"/>
  <c r="AE64" i="25" s="1"/>
  <c r="AF33" i="25"/>
  <c r="AF40" i="25"/>
  <c r="AF50" i="25" l="1"/>
  <c r="AF59" i="25"/>
  <c r="AF64" i="25" s="1"/>
  <c r="AG33" i="25"/>
  <c r="AG40" i="25"/>
  <c r="AG50" i="25" l="1"/>
  <c r="AG59" i="25"/>
  <c r="AG64" i="25" s="1"/>
  <c r="AH33" i="25"/>
  <c r="AH40" i="25"/>
  <c r="AY21" i="24" l="1"/>
  <c r="AY20" i="24"/>
  <c r="AY23" i="24"/>
  <c r="AY22" i="24"/>
  <c r="AH50" i="25"/>
  <c r="AH59" i="25"/>
  <c r="AH64" i="25" s="1"/>
  <c r="AY25" i="24" l="1"/>
  <c r="AY26" i="24" s="1"/>
  <c r="AZ20" i="24"/>
  <c r="BA20" i="24"/>
  <c r="AZ21" i="24" l="1"/>
  <c r="AZ22" i="24"/>
  <c r="BA21" i="24"/>
  <c r="BA22" i="24"/>
  <c r="BA23" i="24"/>
  <c r="AZ23" i="24"/>
  <c r="BA25" i="24" l="1"/>
  <c r="BA26" i="24" s="1"/>
  <c r="AZ25" i="24"/>
  <c r="AZ26" i="24" s="1"/>
  <c r="R76" i="26" l="1"/>
  <c r="R77" i="26"/>
  <c r="S79" i="26"/>
  <c r="R78" i="26"/>
  <c r="S76" i="26"/>
  <c r="S77" i="26"/>
  <c r="R79" i="26"/>
  <c r="S78" i="26"/>
  <c r="R75" i="26" l="1"/>
  <c r="S75" i="26"/>
  <c r="S74" i="26"/>
  <c r="R74" i="26"/>
  <c r="R80" i="26" l="1"/>
  <c r="R82" i="26" s="1"/>
  <c r="S80" i="26"/>
  <c r="S82" i="26" s="1"/>
</calcChain>
</file>

<file path=xl/sharedStrings.xml><?xml version="1.0" encoding="utf-8"?>
<sst xmlns="http://schemas.openxmlformats.org/spreadsheetml/2006/main" count="489" uniqueCount="123">
  <si>
    <t>5.A. Solid waste disposal saites</t>
    <phoneticPr fontId="3"/>
  </si>
  <si>
    <t>Category</t>
    <phoneticPr fontId="3"/>
  </si>
  <si>
    <t>Unit</t>
    <phoneticPr fontId="6"/>
  </si>
  <si>
    <t>5.A.1. Managed waste disposal saites</t>
    <phoneticPr fontId="3"/>
  </si>
  <si>
    <t>Total</t>
  </si>
  <si>
    <t>5.A.2. Unmanaged waste disposal sites</t>
    <phoneticPr fontId="5"/>
  </si>
  <si>
    <t>5.A.3. Uncategorized waste disposal sites</t>
    <phoneticPr fontId="5"/>
  </si>
  <si>
    <t>CH4</t>
  </si>
  <si>
    <t>N2O</t>
  </si>
  <si>
    <t xml:space="preserve"> </t>
    <phoneticPr fontId="5"/>
  </si>
  <si>
    <t>Unit</t>
    <phoneticPr fontId="5"/>
  </si>
  <si>
    <t>Item</t>
    <phoneticPr fontId="5"/>
  </si>
  <si>
    <t>5.B. Biological Treatment of Solid Waste</t>
    <phoneticPr fontId="6"/>
  </si>
  <si>
    <t>5.B.1.: Composting</t>
    <phoneticPr fontId="5"/>
  </si>
  <si>
    <t>5.B.2.: Anaerobic digestion at biogas facilities</t>
    <phoneticPr fontId="5"/>
  </si>
  <si>
    <t>5.C.1. Waste incineration</t>
  </si>
  <si>
    <t>5.C.2. Open burning</t>
    <phoneticPr fontId="5"/>
  </si>
  <si>
    <t>5.D. Wastewater treatment and discharge</t>
    <phoneticPr fontId="3"/>
  </si>
  <si>
    <t>5.D.1. Domestic wastewater</t>
    <phoneticPr fontId="3"/>
  </si>
  <si>
    <t>5.D.2. Industrial wastewater</t>
    <phoneticPr fontId="3"/>
  </si>
  <si>
    <t>CO2</t>
  </si>
  <si>
    <t>1.A Fuel combustion</t>
    <phoneticPr fontId="5"/>
  </si>
  <si>
    <t>5.Waste</t>
    <phoneticPr fontId="3"/>
  </si>
  <si>
    <t>Waste sector (incl. energy recovery, etc.)</t>
    <phoneticPr fontId="3"/>
  </si>
  <si>
    <t>By gas</t>
    <phoneticPr fontId="3"/>
  </si>
  <si>
    <t>5.C.1. Waste incineration</t>
    <phoneticPr fontId="3"/>
  </si>
  <si>
    <t>5.C Incineration and open burning of waste</t>
  </si>
  <si>
    <t>5.C Incineration and open burning of waste</t>
    <phoneticPr fontId="3"/>
  </si>
  <si>
    <t>Summary</t>
  </si>
  <si>
    <t>5. Waste sector</t>
    <phoneticPr fontId="5"/>
  </si>
  <si>
    <t>By Category</t>
    <phoneticPr fontId="3"/>
  </si>
  <si>
    <t>RDF</t>
  </si>
  <si>
    <t>RDF</t>
    <phoneticPr fontId="3"/>
  </si>
  <si>
    <t>RPF</t>
    <phoneticPr fontId="3"/>
  </si>
  <si>
    <t>CCUS</t>
    <phoneticPr fontId="3"/>
  </si>
  <si>
    <t>BAU</t>
    <phoneticPr fontId="3"/>
  </si>
  <si>
    <t>NO</t>
  </si>
  <si>
    <t>NE</t>
  </si>
  <si>
    <r>
      <t>kt CO</t>
    </r>
    <r>
      <rPr>
        <vertAlign val="subscript"/>
        <sz val="11"/>
        <rFont val="Meiryo UI"/>
        <family val="3"/>
        <charset val="128"/>
      </rPr>
      <t>2</t>
    </r>
    <r>
      <rPr>
        <sz val="11"/>
        <rFont val="Meiryo UI"/>
        <family val="3"/>
        <charset val="128"/>
      </rPr>
      <t xml:space="preserve"> eq.</t>
    </r>
    <phoneticPr fontId="3"/>
  </si>
  <si>
    <t>5.E.- Other (Decomposition of petroleum-derived surfactants）</t>
    <phoneticPr fontId="3"/>
  </si>
  <si>
    <t>Textile</t>
    <phoneticPr fontId="3"/>
  </si>
  <si>
    <t>Nappies</t>
    <phoneticPr fontId="3"/>
  </si>
  <si>
    <t>Cardboard</t>
    <phoneticPr fontId="3"/>
  </si>
  <si>
    <t>Plastics</t>
    <phoneticPr fontId="3"/>
  </si>
  <si>
    <t>Waste oil</t>
    <phoneticPr fontId="3"/>
  </si>
  <si>
    <t>Waste tire</t>
    <phoneticPr fontId="3"/>
  </si>
  <si>
    <t>Other</t>
    <phoneticPr fontId="3"/>
  </si>
  <si>
    <t>Energy-derived</t>
    <phoneticPr fontId="3"/>
  </si>
  <si>
    <t>Waste plastics</t>
    <phoneticPr fontId="3"/>
  </si>
  <si>
    <t>GHG reductions by scenario and material</t>
    <phoneticPr fontId="3"/>
  </si>
  <si>
    <t>Residual GHG emissions</t>
    <phoneticPr fontId="3"/>
  </si>
  <si>
    <t>Waste plastics measures</t>
    <phoneticPr fontId="3"/>
  </si>
  <si>
    <t>Waste oil measures</t>
    <phoneticPr fontId="3"/>
  </si>
  <si>
    <t>Synthetic textiles measures</t>
    <phoneticPr fontId="3"/>
  </si>
  <si>
    <t>Waste tire measures</t>
    <phoneticPr fontId="3"/>
  </si>
  <si>
    <t>Other measures</t>
    <phoneticPr fontId="3"/>
  </si>
  <si>
    <t>Energy-derived CO2 emissions measures</t>
    <phoneticPr fontId="3"/>
  </si>
  <si>
    <t>Energy-derived CO2 emissions</t>
    <phoneticPr fontId="3"/>
  </si>
  <si>
    <t>5.Waste Sector</t>
    <phoneticPr fontId="5"/>
  </si>
  <si>
    <t>Biological treatment</t>
    <phoneticPr fontId="3"/>
  </si>
  <si>
    <t>Incineration</t>
    <phoneticPr fontId="5"/>
  </si>
  <si>
    <t>Use as raw material or fuel</t>
    <phoneticPr fontId="3"/>
  </si>
  <si>
    <t>Wastewater treatment</t>
    <phoneticPr fontId="3"/>
  </si>
  <si>
    <t>Total</t>
    <phoneticPr fontId="3"/>
  </si>
  <si>
    <t>Municipal waste</t>
    <phoneticPr fontId="3"/>
  </si>
  <si>
    <t>PET bottles</t>
    <phoneticPr fontId="3"/>
  </si>
  <si>
    <t>Industrial waste</t>
    <phoneticPr fontId="3"/>
  </si>
  <si>
    <t>Specially-controlled industrial waste</t>
    <phoneticPr fontId="3"/>
  </si>
  <si>
    <t>Infectious waste (plastics)</t>
    <phoneticPr fontId="3"/>
  </si>
  <si>
    <t>Industrial waste from illegal dumping</t>
    <phoneticPr fontId="3"/>
  </si>
  <si>
    <t>Plastics derived from municipal waste</t>
    <phoneticPr fontId="3"/>
  </si>
  <si>
    <t>Waste oil（Fossil-fuel derived）</t>
    <phoneticPr fontId="3"/>
  </si>
  <si>
    <t>Details of CO2 emittions</t>
    <phoneticPr fontId="3"/>
  </si>
  <si>
    <t>Summary of CO2 emissions from plastics</t>
    <phoneticPr fontId="3"/>
  </si>
  <si>
    <t>Infectious waste plastics</t>
    <phoneticPr fontId="3"/>
  </si>
  <si>
    <t>Fuel use</t>
    <phoneticPr fontId="3"/>
  </si>
  <si>
    <t>Incineration of waste oil from specially-controlled industrial waste</t>
    <phoneticPr fontId="3"/>
  </si>
  <si>
    <t>Final disposal</t>
    <phoneticPr fontId="3"/>
  </si>
  <si>
    <t>Nappies measures</t>
    <phoneticPr fontId="3"/>
  </si>
  <si>
    <t>Specially-controlled</t>
    <phoneticPr fontId="3"/>
  </si>
  <si>
    <t>Paper/ cardboard</t>
    <phoneticPr fontId="3"/>
  </si>
  <si>
    <t>Final disposal (5A)</t>
    <phoneticPr fontId="3"/>
  </si>
  <si>
    <t>Biological treatment (5B)</t>
    <phoneticPr fontId="3"/>
  </si>
  <si>
    <t>Incineration (5C)</t>
    <phoneticPr fontId="3"/>
  </si>
  <si>
    <t>Use as raw material or fuel (1A)</t>
    <phoneticPr fontId="3"/>
  </si>
  <si>
    <t>Paper/ cardboard measures</t>
    <phoneticPr fontId="3"/>
  </si>
  <si>
    <t>Incineration</t>
    <phoneticPr fontId="3"/>
  </si>
  <si>
    <t>Waste oil (fossil-fuel derived)</t>
    <phoneticPr fontId="3"/>
  </si>
  <si>
    <t>Waste oil (specified hazardous industrial waste)</t>
    <phoneticPr fontId="3"/>
  </si>
  <si>
    <t>Liquefaction（fossil-fuel derived）</t>
    <phoneticPr fontId="3"/>
  </si>
  <si>
    <t>Blast furnace reducing agent (fossil-fuel derived)</t>
    <phoneticPr fontId="3"/>
  </si>
  <si>
    <t>Coke oven chemical feedstock (fossil-fuel derived)</t>
    <phoneticPr fontId="3"/>
  </si>
  <si>
    <t>Gasification (fossil-fuel derived)</t>
    <phoneticPr fontId="3"/>
  </si>
  <si>
    <t>Waste plastics (Fossil-fuel derived)</t>
    <phoneticPr fontId="3"/>
  </si>
  <si>
    <t>Manufacture of iron and steel (feeding the blast furnace)</t>
    <phoneticPr fontId="3"/>
  </si>
  <si>
    <t>Chemical industry (boiler)</t>
  </si>
  <si>
    <t>Paper industry (boiler)</t>
  </si>
  <si>
    <t>Cement manufacturer (firing furnace)</t>
  </si>
  <si>
    <t>Automobile manufacturing (boiler)</t>
  </si>
  <si>
    <t>Other (liquefaction)</t>
  </si>
  <si>
    <t>Other (gasification)</t>
  </si>
  <si>
    <t>RPF boiler (oil refinig)</t>
    <phoneticPr fontId="3"/>
  </si>
  <si>
    <t>RPF boiler (chemical industry)</t>
    <phoneticPr fontId="3"/>
  </si>
  <si>
    <t>RPF boiler (paper industry)</t>
    <phoneticPr fontId="3"/>
  </si>
  <si>
    <t>RPF CementFiring furnace (cement manufacturer)</t>
    <phoneticPr fontId="3"/>
  </si>
  <si>
    <t>Summary of CO2 emissions 1</t>
    <phoneticPr fontId="3"/>
  </si>
  <si>
    <t>Plastics and PET bottles</t>
    <phoneticPr fontId="3"/>
  </si>
  <si>
    <t>Summary of CO2 emissions 2</t>
    <phoneticPr fontId="3"/>
  </si>
  <si>
    <t>RDF and RPF</t>
    <phoneticPr fontId="3"/>
  </si>
  <si>
    <t>MS incineration (incl. heat recovery)</t>
    <phoneticPr fontId="3"/>
  </si>
  <si>
    <t>MS liquefaction</t>
    <phoneticPr fontId="3"/>
  </si>
  <si>
    <t>MS blast furnace reducing agent</t>
    <phoneticPr fontId="3"/>
  </si>
  <si>
    <t>MS coke oven chemical feedstock</t>
    <phoneticPr fontId="3"/>
  </si>
  <si>
    <t>MS gasification</t>
    <phoneticPr fontId="3"/>
  </si>
  <si>
    <t>IW incineration (incl. heat recovery)</t>
    <phoneticPr fontId="3"/>
  </si>
  <si>
    <t>IW manufacture of iron and steel (blast furnace)</t>
    <phoneticPr fontId="3"/>
  </si>
  <si>
    <t>IW chemical industry (boiler)</t>
    <phoneticPr fontId="3"/>
  </si>
  <si>
    <t>IW paper industry (boiler)</t>
    <phoneticPr fontId="3"/>
  </si>
  <si>
    <t>IW cement manufacturer (firing furnace)</t>
    <phoneticPr fontId="3"/>
  </si>
  <si>
    <t>IW automobile manufacturing (boiler)</t>
    <phoneticPr fontId="3"/>
  </si>
  <si>
    <t>IW liquefaction</t>
    <phoneticPr fontId="2"/>
  </si>
  <si>
    <t>IW gasification</t>
    <phoneticPr fontId="2"/>
  </si>
  <si>
    <t>Incineration (incl. heat recovery)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</si>
</sst>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;[Red]\-#,##0\ "/>
    <numFmt numFmtId="178" formatCode="#,##0_ "/>
    <numFmt numFmtId="179" formatCode="#,##0.0000"/>
    <numFmt numFmtId="180" formatCode="#,##0.0;[Red]\-#,##0.0"/>
    <numFmt numFmtId="181" formatCode="0.0%"/>
  </numFmts>
  <fonts count="41"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6"/>
      <name val="Osaka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8"/>
      <name val="Helvetica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u/>
      <sz val="12"/>
      <color theme="10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Arial"/>
      <family val="2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vertAlign val="subscript"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Century"/>
      <family val="1"/>
    </font>
    <font>
      <sz val="11"/>
      <name val="Century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darkTrellis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38" fontId="7" fillId="0" borderId="0" applyFont="0" applyFill="0" applyBorder="0" applyAlignment="0" applyProtection="0"/>
    <xf numFmtId="0" fontId="1" fillId="0" borderId="0"/>
    <xf numFmtId="0" fontId="1" fillId="0" borderId="0"/>
    <xf numFmtId="49" fontId="10" fillId="0" borderId="11" applyNumberFormat="0" applyFont="0" applyFill="0" applyBorder="0" applyProtection="0">
      <alignment horizontal="left" vertical="center" indent="2"/>
    </xf>
    <xf numFmtId="49" fontId="10" fillId="0" borderId="11" applyNumberFormat="0" applyFont="0" applyFill="0" applyBorder="0" applyProtection="0">
      <alignment horizontal="left" vertical="center" indent="2"/>
    </xf>
    <xf numFmtId="49" fontId="10" fillId="0" borderId="29" applyNumberFormat="0" applyFont="0" applyFill="0" applyBorder="0" applyProtection="0">
      <alignment horizontal="left" vertical="center" indent="5"/>
    </xf>
    <xf numFmtId="0" fontId="11" fillId="0" borderId="0" applyNumberFormat="0" applyFont="0" applyFill="0" applyBorder="0" applyProtection="0">
      <alignment horizontal="left" vertical="center" indent="5"/>
    </xf>
    <xf numFmtId="49" fontId="10" fillId="0" borderId="29" applyNumberFormat="0" applyFont="0" applyFill="0" applyBorder="0" applyProtection="0">
      <alignment horizontal="left" vertical="center" indent="5"/>
    </xf>
    <xf numFmtId="0" fontId="12" fillId="9" borderId="0" applyBorder="0" applyAlignment="0"/>
    <xf numFmtId="0" fontId="10" fillId="9" borderId="0" applyBorder="0">
      <alignment horizontal="right" vertical="center"/>
    </xf>
    <xf numFmtId="0" fontId="10" fillId="7" borderId="0" applyBorder="0">
      <alignment horizontal="right" vertical="center"/>
    </xf>
    <xf numFmtId="0" fontId="10" fillId="7" borderId="0" applyBorder="0">
      <alignment horizontal="right" vertical="center"/>
    </xf>
    <xf numFmtId="0" fontId="13" fillId="7" borderId="11">
      <alignment horizontal="right" vertical="center"/>
    </xf>
    <xf numFmtId="0" fontId="14" fillId="7" borderId="11">
      <alignment horizontal="right" vertical="center"/>
    </xf>
    <xf numFmtId="0" fontId="13" fillId="10" borderId="11">
      <alignment horizontal="right" vertical="center"/>
    </xf>
    <xf numFmtId="0" fontId="13" fillId="10" borderId="11">
      <alignment horizontal="right" vertical="center"/>
    </xf>
    <xf numFmtId="0" fontId="13" fillId="10" borderId="30">
      <alignment horizontal="right" vertical="center"/>
    </xf>
    <xf numFmtId="0" fontId="13" fillId="10" borderId="29">
      <alignment horizontal="right" vertical="center"/>
    </xf>
    <xf numFmtId="0" fontId="13" fillId="10" borderId="18">
      <alignment horizontal="right" vertical="center"/>
    </xf>
    <xf numFmtId="4" fontId="12" fillId="0" borderId="13" applyFill="0" applyBorder="0" applyProtection="0">
      <alignment horizontal="right" vertical="center"/>
    </xf>
    <xf numFmtId="0" fontId="13" fillId="0" borderId="0" applyNumberFormat="0">
      <alignment horizontal="right"/>
    </xf>
    <xf numFmtId="0" fontId="10" fillId="10" borderId="25">
      <alignment horizontal="left" vertical="center" wrapText="1" indent="2"/>
    </xf>
    <xf numFmtId="0" fontId="10" fillId="0" borderId="25">
      <alignment horizontal="left" vertical="center" wrapText="1" indent="2"/>
    </xf>
    <xf numFmtId="0" fontId="10" fillId="7" borderId="29">
      <alignment horizontal="left" vertical="center"/>
    </xf>
    <xf numFmtId="0" fontId="13" fillId="0" borderId="31">
      <alignment horizontal="left" vertical="top" wrapText="1"/>
    </xf>
    <xf numFmtId="0" fontId="15" fillId="0" borderId="20"/>
    <xf numFmtId="0" fontId="16" fillId="0" borderId="0" applyNumberFormat="0" applyFill="0" applyBorder="0" applyAlignment="0" applyProtection="0"/>
    <xf numFmtId="0" fontId="10" fillId="0" borderId="0" applyBorder="0">
      <alignment horizontal="right" vertical="center"/>
    </xf>
    <xf numFmtId="0" fontId="10" fillId="0" borderId="11">
      <alignment horizontal="right" vertical="center"/>
    </xf>
    <xf numFmtId="1" fontId="17" fillId="7" borderId="0" applyBorder="0">
      <alignment horizontal="right" vertical="center"/>
    </xf>
    <xf numFmtId="0" fontId="11" fillId="11" borderId="11"/>
    <xf numFmtId="0" fontId="11" fillId="0" borderId="0"/>
    <xf numFmtId="4" fontId="10" fillId="0" borderId="11" applyFill="0" applyBorder="0" applyProtection="0">
      <alignment horizontal="right" vertical="center"/>
    </xf>
    <xf numFmtId="4" fontId="10" fillId="0" borderId="11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11" applyNumberFormat="0" applyFill="0" applyBorder="0" applyProtection="0">
      <alignment horizontal="left" vertical="center"/>
    </xf>
    <xf numFmtId="0" fontId="10" fillId="0" borderId="11" applyNumberFormat="0" applyFill="0" applyAlignment="0" applyProtection="0"/>
    <xf numFmtId="0" fontId="18" fillId="4" borderId="0" applyNumberFormat="0" applyFont="0" applyBorder="0" applyAlignment="0" applyProtection="0"/>
    <xf numFmtId="0" fontId="11" fillId="6" borderId="0" applyNumberFormat="0" applyFont="0" applyBorder="0" applyAlignment="0" applyProtection="0"/>
    <xf numFmtId="0" fontId="18" fillId="6" borderId="0" applyNumberFormat="0" applyFont="0" applyBorder="0" applyAlignment="0" applyProtection="0"/>
    <xf numFmtId="0" fontId="15" fillId="6" borderId="0" applyNumberFormat="0" applyFont="0" applyBorder="0" applyAlignment="0" applyProtection="0"/>
    <xf numFmtId="0" fontId="11" fillId="0" borderId="0"/>
    <xf numFmtId="4" fontId="11" fillId="0" borderId="0"/>
    <xf numFmtId="0" fontId="19" fillId="0" borderId="0"/>
    <xf numFmtId="179" fontId="10" fillId="12" borderId="11" applyNumberFormat="0" applyFont="0" applyBorder="0" applyAlignment="0" applyProtection="0">
      <alignment horizontal="right" vertical="center"/>
    </xf>
    <xf numFmtId="0" fontId="10" fillId="6" borderId="11"/>
    <xf numFmtId="0" fontId="20" fillId="0" borderId="0" applyNumberForma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" fillId="0" borderId="0"/>
    <xf numFmtId="0" fontId="11" fillId="0" borderId="0"/>
    <xf numFmtId="0" fontId="22" fillId="0" borderId="0"/>
    <xf numFmtId="0" fontId="7" fillId="0" borderId="0"/>
    <xf numFmtId="0" fontId="4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ont="0" applyFill="0" applyBorder="0" applyProtection="0">
      <alignment horizontal="left" vertical="center" indent="2"/>
    </xf>
    <xf numFmtId="0" fontId="15" fillId="6" borderId="0" applyNumberFormat="0" applyFont="0" applyBorder="0" applyAlignment="0" applyProtection="0"/>
    <xf numFmtId="0" fontId="23" fillId="0" borderId="0" applyNumberFormat="0" applyFill="0" applyBorder="0" applyAlignment="0" applyProtection="0"/>
    <xf numFmtId="38" fontId="21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>
      <alignment vertical="center"/>
    </xf>
    <xf numFmtId="0" fontId="1" fillId="0" borderId="0"/>
    <xf numFmtId="0" fontId="7" fillId="0" borderId="0"/>
    <xf numFmtId="0" fontId="1" fillId="0" borderId="0"/>
    <xf numFmtId="38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29" fillId="0" borderId="0"/>
    <xf numFmtId="0" fontId="11" fillId="0" borderId="0"/>
    <xf numFmtId="0" fontId="27" fillId="0" borderId="0">
      <alignment vertical="center"/>
    </xf>
    <xf numFmtId="0" fontId="1" fillId="0" borderId="0"/>
    <xf numFmtId="0" fontId="7" fillId="0" borderId="0"/>
    <xf numFmtId="0" fontId="1" fillId="0" borderId="0"/>
    <xf numFmtId="0" fontId="11" fillId="0" borderId="0"/>
    <xf numFmtId="0" fontId="12" fillId="0" borderId="0" applyNumberFormat="0" applyFill="0" applyBorder="0" applyProtection="0">
      <alignment horizontal="left" vertical="center"/>
    </xf>
    <xf numFmtId="0" fontId="23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21" fillId="0" borderId="0"/>
    <xf numFmtId="9" fontId="7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4" fillId="3" borderId="0" xfId="0" applyFont="1" applyFill="1" applyAlignment="1"/>
    <xf numFmtId="0" fontId="4" fillId="3" borderId="0" xfId="0" applyFont="1" applyFill="1" applyAlignment="1">
      <alignment wrapText="1"/>
    </xf>
    <xf numFmtId="0" fontId="2" fillId="3" borderId="0" xfId="0" applyFont="1" applyFill="1" applyAlignment="1"/>
    <xf numFmtId="0" fontId="2" fillId="3" borderId="0" xfId="0" applyFont="1" applyFill="1"/>
    <xf numFmtId="38" fontId="2" fillId="3" borderId="11" xfId="0" applyNumberFormat="1" applyFont="1" applyFill="1" applyBorder="1"/>
    <xf numFmtId="0" fontId="30" fillId="2" borderId="0" xfId="67" applyFont="1" applyFill="1" applyAlignment="1">
      <alignment vertical="center"/>
    </xf>
    <xf numFmtId="0" fontId="30" fillId="3" borderId="0" xfId="67" applyFont="1" applyFill="1" applyAlignment="1">
      <alignment vertical="center"/>
    </xf>
    <xf numFmtId="0" fontId="30" fillId="2" borderId="0" xfId="67" applyFont="1" applyFill="1" applyAlignment="1">
      <alignment horizontal="center" vertical="center"/>
    </xf>
    <xf numFmtId="38" fontId="30" fillId="2" borderId="0" xfId="67" applyNumberFormat="1" applyFont="1" applyFill="1" applyAlignment="1">
      <alignment vertical="center"/>
    </xf>
    <xf numFmtId="176" fontId="30" fillId="4" borderId="11" xfId="67" applyNumberFormat="1" applyFont="1" applyFill="1" applyBorder="1" applyAlignment="1">
      <alignment horizontal="center" vertical="center" wrapText="1"/>
    </xf>
    <xf numFmtId="0" fontId="30" fillId="4" borderId="11" xfId="67" applyFont="1" applyFill="1" applyBorder="1" applyAlignment="1">
      <alignment horizontal="center" vertical="center"/>
    </xf>
    <xf numFmtId="0" fontId="30" fillId="4" borderId="11" xfId="2" applyFont="1" applyFill="1" applyBorder="1" applyAlignment="1">
      <alignment horizontal="center" vertical="center"/>
    </xf>
    <xf numFmtId="0" fontId="30" fillId="2" borderId="11" xfId="67" applyFont="1" applyFill="1" applyBorder="1" applyAlignment="1">
      <alignment vertical="center"/>
    </xf>
    <xf numFmtId="38" fontId="30" fillId="2" borderId="11" xfId="1" applyFont="1" applyFill="1" applyBorder="1" applyAlignment="1">
      <alignment vertical="center"/>
    </xf>
    <xf numFmtId="0" fontId="30" fillId="13" borderId="11" xfId="67" applyFont="1" applyFill="1" applyBorder="1" applyAlignment="1">
      <alignment vertical="center"/>
    </xf>
    <xf numFmtId="38" fontId="30" fillId="13" borderId="11" xfId="1" applyFont="1" applyFill="1" applyBorder="1" applyAlignment="1">
      <alignment vertical="center"/>
    </xf>
    <xf numFmtId="9" fontId="30" fillId="2" borderId="0" xfId="111" applyFont="1" applyFill="1" applyAlignment="1">
      <alignment vertical="center"/>
    </xf>
    <xf numFmtId="180" fontId="30" fillId="2" borderId="0" xfId="67" applyNumberFormat="1" applyFont="1" applyFill="1" applyAlignment="1">
      <alignment vertical="center"/>
    </xf>
    <xf numFmtId="0" fontId="30" fillId="0" borderId="0" xfId="0" applyFont="1"/>
    <xf numFmtId="38" fontId="30" fillId="0" borderId="11" xfId="0" applyNumberFormat="1" applyFont="1" applyBorder="1"/>
    <xf numFmtId="0" fontId="30" fillId="0" borderId="11" xfId="0" applyFont="1" applyBorder="1"/>
    <xf numFmtId="38" fontId="30" fillId="0" borderId="0" xfId="0" applyNumberFormat="1" applyFont="1"/>
    <xf numFmtId="0" fontId="2" fillId="3" borderId="11" xfId="0" applyFont="1" applyFill="1" applyBorder="1"/>
    <xf numFmtId="181" fontId="2" fillId="3" borderId="11" xfId="111" applyNumberFormat="1" applyFont="1" applyFill="1" applyBorder="1" applyAlignment="1"/>
    <xf numFmtId="0" fontId="30" fillId="0" borderId="0" xfId="0" applyFont="1" applyFill="1"/>
    <xf numFmtId="38" fontId="30" fillId="0" borderId="11" xfId="0" applyNumberFormat="1" applyFont="1" applyFill="1" applyBorder="1"/>
    <xf numFmtId="38" fontId="30" fillId="0" borderId="11" xfId="1" applyFont="1" applyFill="1" applyBorder="1"/>
    <xf numFmtId="0" fontId="30" fillId="0" borderId="11" xfId="0" applyFont="1" applyFill="1" applyBorder="1"/>
    <xf numFmtId="0" fontId="31" fillId="3" borderId="0" xfId="0" applyFont="1" applyFill="1"/>
    <xf numFmtId="0" fontId="32" fillId="3" borderId="0" xfId="0" applyFont="1" applyFill="1" applyAlignment="1">
      <alignment vertical="center"/>
    </xf>
    <xf numFmtId="0" fontId="32" fillId="3" borderId="0" xfId="0" applyFont="1" applyFill="1"/>
    <xf numFmtId="0" fontId="33" fillId="2" borderId="0" xfId="67" applyFont="1" applyFill="1" applyAlignment="1">
      <alignment vertical="center"/>
    </xf>
    <xf numFmtId="0" fontId="33" fillId="3" borderId="0" xfId="67" applyFont="1" applyFill="1" applyAlignment="1">
      <alignment vertical="center"/>
    </xf>
    <xf numFmtId="0" fontId="33" fillId="3" borderId="0" xfId="0" applyFont="1" applyFill="1" applyAlignment="1">
      <alignment wrapText="1"/>
    </xf>
    <xf numFmtId="0" fontId="33" fillId="3" borderId="0" xfId="0" applyFont="1" applyFill="1" applyAlignment="1"/>
    <xf numFmtId="0" fontId="31" fillId="3" borderId="0" xfId="0" applyFont="1" applyFill="1" applyAlignment="1"/>
    <xf numFmtId="0" fontId="31" fillId="14" borderId="11" xfId="0" applyFont="1" applyFill="1" applyBorder="1" applyAlignment="1">
      <alignment horizontal="center"/>
    </xf>
    <xf numFmtId="0" fontId="33" fillId="3" borderId="0" xfId="0" applyFont="1" applyFill="1" applyAlignment="1">
      <alignment horizontal="right"/>
    </xf>
    <xf numFmtId="38" fontId="31" fillId="3" borderId="0" xfId="0" applyNumberFormat="1" applyFont="1" applyFill="1"/>
    <xf numFmtId="0" fontId="33" fillId="3" borderId="0" xfId="0" applyFont="1" applyFill="1"/>
    <xf numFmtId="0" fontId="34" fillId="2" borderId="0" xfId="2" applyFont="1" applyFill="1" applyAlignment="1">
      <alignment vertical="center"/>
    </xf>
    <xf numFmtId="176" fontId="33" fillId="4" borderId="12" xfId="67" applyNumberFormat="1" applyFont="1" applyFill="1" applyBorder="1" applyAlignment="1">
      <alignment horizontal="center" vertical="center"/>
    </xf>
    <xf numFmtId="0" fontId="33" fillId="4" borderId="12" xfId="67" applyFont="1" applyFill="1" applyBorder="1" applyAlignment="1">
      <alignment horizontal="center" vertical="center"/>
    </xf>
    <xf numFmtId="176" fontId="33" fillId="5" borderId="5" xfId="67" applyNumberFormat="1" applyFont="1" applyFill="1" applyBorder="1" applyAlignment="1">
      <alignment horizontal="left" vertical="center" wrapText="1"/>
    </xf>
    <xf numFmtId="176" fontId="33" fillId="5" borderId="6" xfId="67" applyNumberFormat="1" applyFont="1" applyFill="1" applyBorder="1" applyAlignment="1">
      <alignment horizontal="center" vertical="center"/>
    </xf>
    <xf numFmtId="178" fontId="33" fillId="5" borderId="6" xfId="67" applyNumberFormat="1" applyFont="1" applyFill="1" applyBorder="1" applyAlignment="1">
      <alignment horizontal="right" vertical="center"/>
    </xf>
    <xf numFmtId="176" fontId="33" fillId="3" borderId="10" xfId="67" applyNumberFormat="1" applyFont="1" applyFill="1" applyBorder="1" applyAlignment="1">
      <alignment horizontal="left" vertical="center" wrapText="1"/>
    </xf>
    <xf numFmtId="176" fontId="33" fillId="3" borderId="9" xfId="67" applyNumberFormat="1" applyFont="1" applyFill="1" applyBorder="1" applyAlignment="1">
      <alignment horizontal="center" vertical="center"/>
    </xf>
    <xf numFmtId="178" fontId="33" fillId="5" borderId="9" xfId="67" applyNumberFormat="1" applyFont="1" applyFill="1" applyBorder="1" applyAlignment="1">
      <alignment horizontal="right" vertical="center"/>
    </xf>
    <xf numFmtId="176" fontId="33" fillId="5" borderId="32" xfId="67" applyNumberFormat="1" applyFont="1" applyFill="1" applyBorder="1" applyAlignment="1">
      <alignment horizontal="left" vertical="center" wrapText="1"/>
    </xf>
    <xf numFmtId="176" fontId="33" fillId="5" borderId="21" xfId="67" applyNumberFormat="1" applyFont="1" applyFill="1" applyBorder="1" applyAlignment="1">
      <alignment horizontal="center" vertical="center"/>
    </xf>
    <xf numFmtId="178" fontId="33" fillId="5" borderId="21" xfId="67" applyNumberFormat="1" applyFont="1" applyFill="1" applyBorder="1" applyAlignment="1">
      <alignment horizontal="right" vertical="center"/>
    </xf>
    <xf numFmtId="0" fontId="33" fillId="2" borderId="34" xfId="2" applyFont="1" applyFill="1" applyBorder="1" applyAlignment="1">
      <alignment vertical="center" wrapText="1"/>
    </xf>
    <xf numFmtId="176" fontId="33" fillId="2" borderId="22" xfId="2" applyNumberFormat="1" applyFont="1" applyFill="1" applyBorder="1" applyAlignment="1">
      <alignment horizontal="center" vertical="center"/>
    </xf>
    <xf numFmtId="176" fontId="33" fillId="3" borderId="22" xfId="67" applyNumberFormat="1" applyFont="1" applyFill="1" applyBorder="1" applyAlignment="1">
      <alignment horizontal="center" vertical="center"/>
    </xf>
    <xf numFmtId="178" fontId="33" fillId="8" borderId="22" xfId="67" applyNumberFormat="1" applyFont="1" applyFill="1" applyBorder="1" applyAlignment="1">
      <alignment horizontal="right" vertical="center"/>
    </xf>
    <xf numFmtId="0" fontId="33" fillId="3" borderId="29" xfId="56" applyFont="1" applyFill="1" applyBorder="1" applyAlignment="1">
      <alignment horizontal="left" vertical="center" wrapText="1"/>
    </xf>
    <xf numFmtId="0" fontId="33" fillId="3" borderId="11" xfId="56" applyFont="1" applyFill="1" applyBorder="1" applyAlignment="1">
      <alignment horizontal="center" vertical="center"/>
    </xf>
    <xf numFmtId="176" fontId="33" fillId="3" borderId="11" xfId="67" applyNumberFormat="1" applyFont="1" applyFill="1" applyBorder="1" applyAlignment="1">
      <alignment horizontal="center" vertical="center"/>
    </xf>
    <xf numFmtId="178" fontId="33" fillId="5" borderId="11" xfId="67" applyNumberFormat="1" applyFont="1" applyFill="1" applyBorder="1" applyAlignment="1">
      <alignment horizontal="right" vertical="center"/>
    </xf>
    <xf numFmtId="176" fontId="33" fillId="3" borderId="29" xfId="67" applyNumberFormat="1" applyFont="1" applyFill="1" applyBorder="1" applyAlignment="1">
      <alignment horizontal="left" vertical="center" wrapText="1"/>
    </xf>
    <xf numFmtId="0" fontId="33" fillId="3" borderId="29" xfId="0" applyFont="1" applyFill="1" applyBorder="1" applyAlignment="1">
      <alignment horizontal="left" vertical="center" wrapText="1"/>
    </xf>
    <xf numFmtId="0" fontId="33" fillId="3" borderId="11" xfId="0" applyFont="1" applyFill="1" applyBorder="1" applyAlignment="1">
      <alignment horizontal="center" vertical="center"/>
    </xf>
    <xf numFmtId="178" fontId="33" fillId="5" borderId="11" xfId="0" applyNumberFormat="1" applyFont="1" applyFill="1" applyBorder="1" applyAlignment="1"/>
    <xf numFmtId="0" fontId="33" fillId="3" borderId="10" xfId="0" applyFont="1" applyFill="1" applyBorder="1" applyAlignment="1">
      <alignment vertical="center" wrapText="1"/>
    </xf>
    <xf numFmtId="40" fontId="33" fillId="8" borderId="9" xfId="0" applyNumberFormat="1" applyFont="1" applyFill="1" applyBorder="1" applyAlignment="1"/>
    <xf numFmtId="0" fontId="33" fillId="3" borderId="0" xfId="0" applyFont="1" applyFill="1" applyBorder="1" applyAlignment="1">
      <alignment vertical="center" wrapText="1"/>
    </xf>
    <xf numFmtId="176" fontId="33" fillId="3" borderId="0" xfId="67" applyNumberFormat="1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 wrapText="1"/>
    </xf>
    <xf numFmtId="178" fontId="36" fillId="8" borderId="9" xfId="67" applyNumberFormat="1" applyFont="1" applyFill="1" applyBorder="1" applyAlignment="1">
      <alignment horizontal="right" vertical="center"/>
    </xf>
    <xf numFmtId="176" fontId="33" fillId="5" borderId="39" xfId="67" applyNumberFormat="1" applyFont="1" applyFill="1" applyBorder="1" applyAlignment="1">
      <alignment horizontal="left" vertical="center" wrapText="1"/>
    </xf>
    <xf numFmtId="176" fontId="33" fillId="5" borderId="7" xfId="67" applyNumberFormat="1" applyFont="1" applyFill="1" applyBorder="1" applyAlignment="1">
      <alignment horizontal="center" vertical="center"/>
    </xf>
    <xf numFmtId="178" fontId="33" fillId="5" borderId="7" xfId="67" applyNumberFormat="1" applyFont="1" applyFill="1" applyBorder="1" applyAlignment="1">
      <alignment horizontal="right" vertical="center"/>
    </xf>
    <xf numFmtId="176" fontId="33" fillId="3" borderId="27" xfId="67" applyNumberFormat="1" applyFont="1" applyFill="1" applyBorder="1" applyAlignment="1">
      <alignment horizontal="left" vertical="center" wrapText="1"/>
    </xf>
    <xf numFmtId="176" fontId="33" fillId="3" borderId="8" xfId="67" applyNumberFormat="1" applyFont="1" applyFill="1" applyBorder="1" applyAlignment="1">
      <alignment horizontal="center" vertical="center"/>
    </xf>
    <xf numFmtId="178" fontId="33" fillId="5" borderId="8" xfId="67" applyNumberFormat="1" applyFont="1" applyFill="1" applyBorder="1" applyAlignment="1">
      <alignment horizontal="right" vertical="center"/>
    </xf>
    <xf numFmtId="176" fontId="33" fillId="3" borderId="28" xfId="67" applyNumberFormat="1" applyFont="1" applyFill="1" applyBorder="1" applyAlignment="1">
      <alignment horizontal="left" vertical="center" wrapText="1" indent="1"/>
    </xf>
    <xf numFmtId="176" fontId="33" fillId="3" borderId="13" xfId="67" applyNumberFormat="1" applyFont="1" applyFill="1" applyBorder="1" applyAlignment="1">
      <alignment horizontal="center" vertical="center"/>
    </xf>
    <xf numFmtId="3" fontId="36" fillId="8" borderId="13" xfId="0" applyNumberFormat="1" applyFont="1" applyFill="1" applyBorder="1" applyAlignment="1">
      <alignment vertical="center"/>
    </xf>
    <xf numFmtId="176" fontId="33" fillId="3" borderId="30" xfId="67" applyNumberFormat="1" applyFont="1" applyFill="1" applyBorder="1" applyAlignment="1">
      <alignment horizontal="left" vertical="center" wrapText="1" indent="1"/>
    </xf>
    <xf numFmtId="176" fontId="33" fillId="3" borderId="16" xfId="67" applyNumberFormat="1" applyFont="1" applyFill="1" applyBorder="1" applyAlignment="1">
      <alignment horizontal="center" vertical="center"/>
    </xf>
    <xf numFmtId="177" fontId="36" fillId="8" borderId="16" xfId="70" applyNumberFormat="1" applyFont="1" applyFill="1" applyBorder="1" applyAlignment="1">
      <alignment vertical="center"/>
    </xf>
    <xf numFmtId="0" fontId="33" fillId="2" borderId="0" xfId="66" applyFont="1" applyFill="1">
      <alignment vertical="center"/>
    </xf>
    <xf numFmtId="0" fontId="33" fillId="2" borderId="0" xfId="66" applyFont="1" applyFill="1" applyAlignment="1">
      <alignment vertical="center"/>
    </xf>
    <xf numFmtId="176" fontId="33" fillId="3" borderId="1" xfId="67" applyNumberFormat="1" applyFont="1" applyFill="1" applyBorder="1" applyAlignment="1">
      <alignment horizontal="center" vertical="center"/>
    </xf>
    <xf numFmtId="40" fontId="33" fillId="8" borderId="9" xfId="58" applyNumberFormat="1" applyFont="1" applyFill="1" applyBorder="1">
      <alignment vertical="center"/>
    </xf>
    <xf numFmtId="0" fontId="33" fillId="2" borderId="0" xfId="2" applyFont="1" applyFill="1" applyAlignment="1">
      <alignment vertical="center"/>
    </xf>
    <xf numFmtId="0" fontId="31" fillId="3" borderId="0" xfId="2" applyFont="1" applyFill="1" applyAlignment="1">
      <alignment vertical="center"/>
    </xf>
    <xf numFmtId="0" fontId="33" fillId="4" borderId="12" xfId="3" applyFont="1" applyFill="1" applyBorder="1" applyAlignment="1">
      <alignment horizontal="center" vertical="center"/>
    </xf>
    <xf numFmtId="0" fontId="33" fillId="4" borderId="12" xfId="2" applyFont="1" applyFill="1" applyBorder="1" applyAlignment="1">
      <alignment horizontal="center" vertical="center"/>
    </xf>
    <xf numFmtId="178" fontId="33" fillId="5" borderId="6" xfId="2" applyNumberFormat="1" applyFont="1" applyFill="1" applyBorder="1" applyAlignment="1">
      <alignment horizontal="right" vertical="center"/>
    </xf>
    <xf numFmtId="176" fontId="33" fillId="3" borderId="38" xfId="67" applyNumberFormat="1" applyFont="1" applyFill="1" applyBorder="1" applyAlignment="1">
      <alignment horizontal="left" vertical="center" wrapText="1"/>
    </xf>
    <xf numFmtId="176" fontId="33" fillId="3" borderId="33" xfId="67" applyNumberFormat="1" applyFont="1" applyFill="1" applyBorder="1" applyAlignment="1">
      <alignment horizontal="center" vertical="center"/>
    </xf>
    <xf numFmtId="178" fontId="36" fillId="5" borderId="33" xfId="67" applyNumberFormat="1" applyFont="1" applyFill="1" applyBorder="1" applyAlignment="1">
      <alignment horizontal="right" vertical="center"/>
    </xf>
    <xf numFmtId="176" fontId="33" fillId="5" borderId="37" xfId="67" applyNumberFormat="1" applyFont="1" applyFill="1" applyBorder="1" applyAlignment="1">
      <alignment horizontal="left" vertical="center" wrapText="1"/>
    </xf>
    <xf numFmtId="176" fontId="33" fillId="5" borderId="2" xfId="67" applyNumberFormat="1" applyFont="1" applyFill="1" applyBorder="1" applyAlignment="1">
      <alignment horizontal="center" vertical="center"/>
    </xf>
    <xf numFmtId="178" fontId="33" fillId="5" borderId="2" xfId="67" applyNumberFormat="1" applyFont="1" applyFill="1" applyBorder="1" applyAlignment="1">
      <alignment horizontal="right" vertical="center"/>
    </xf>
    <xf numFmtId="0" fontId="33" fillId="2" borderId="0" xfId="0" applyFont="1" applyFill="1" applyAlignment="1"/>
    <xf numFmtId="0" fontId="33" fillId="2" borderId="5" xfId="2" applyFont="1" applyFill="1" applyBorder="1" applyAlignment="1">
      <alignment vertical="center" wrapText="1"/>
    </xf>
    <xf numFmtId="176" fontId="33" fillId="2" borderId="6" xfId="2" applyNumberFormat="1" applyFont="1" applyFill="1" applyBorder="1" applyAlignment="1">
      <alignment horizontal="center" vertical="center"/>
    </xf>
    <xf numFmtId="176" fontId="33" fillId="3" borderId="6" xfId="67" applyNumberFormat="1" applyFont="1" applyFill="1" applyBorder="1" applyAlignment="1">
      <alignment horizontal="center" vertical="center"/>
    </xf>
    <xf numFmtId="178" fontId="33" fillId="5" borderId="2" xfId="0" applyNumberFormat="1" applyFont="1" applyFill="1" applyBorder="1" applyAlignment="1">
      <alignment horizontal="right" vertical="center"/>
    </xf>
    <xf numFmtId="0" fontId="33" fillId="2" borderId="28" xfId="2" applyFont="1" applyFill="1" applyBorder="1" applyAlignment="1">
      <alignment horizontal="left" vertical="center" wrapText="1" indent="1"/>
    </xf>
    <xf numFmtId="176" fontId="33" fillId="2" borderId="13" xfId="2" applyNumberFormat="1" applyFont="1" applyFill="1" applyBorder="1" applyAlignment="1">
      <alignment horizontal="center" vertical="center"/>
    </xf>
    <xf numFmtId="178" fontId="33" fillId="8" borderId="13" xfId="0" applyNumberFormat="1" applyFont="1" applyFill="1" applyBorder="1" applyAlignment="1">
      <alignment horizontal="right" vertical="center"/>
    </xf>
    <xf numFmtId="0" fontId="33" fillId="2" borderId="29" xfId="2" applyFont="1" applyFill="1" applyBorder="1" applyAlignment="1">
      <alignment horizontal="left" vertical="center" wrapText="1" indent="1"/>
    </xf>
    <xf numFmtId="176" fontId="33" fillId="2" borderId="11" xfId="2" applyNumberFormat="1" applyFont="1" applyFill="1" applyBorder="1" applyAlignment="1">
      <alignment horizontal="left" vertical="center"/>
    </xf>
    <xf numFmtId="178" fontId="33" fillId="8" borderId="11" xfId="2" applyNumberFormat="1" applyFont="1" applyFill="1" applyBorder="1" applyAlignment="1">
      <alignment vertical="center"/>
    </xf>
    <xf numFmtId="0" fontId="33" fillId="2" borderId="30" xfId="2" applyFont="1" applyFill="1" applyBorder="1" applyAlignment="1">
      <alignment horizontal="left" vertical="center" wrapText="1" indent="1"/>
    </xf>
    <xf numFmtId="176" fontId="33" fillId="2" borderId="16" xfId="2" applyNumberFormat="1" applyFont="1" applyFill="1" applyBorder="1" applyAlignment="1">
      <alignment horizontal="center" vertical="center"/>
    </xf>
    <xf numFmtId="178" fontId="33" fillId="8" borderId="16" xfId="2" applyNumberFormat="1" applyFont="1" applyFill="1" applyBorder="1" applyAlignment="1">
      <alignment vertical="center"/>
    </xf>
    <xf numFmtId="0" fontId="31" fillId="2" borderId="0" xfId="2" applyFont="1" applyFill="1" applyAlignment="1">
      <alignment vertical="center"/>
    </xf>
    <xf numFmtId="0" fontId="33" fillId="3" borderId="37" xfId="56" applyFont="1" applyFill="1" applyBorder="1" applyAlignment="1">
      <alignment horizontal="left" vertical="center" wrapText="1"/>
    </xf>
    <xf numFmtId="0" fontId="33" fillId="3" borderId="2" xfId="56" applyFont="1" applyFill="1" applyBorder="1" applyAlignment="1">
      <alignment horizontal="center" vertical="center"/>
    </xf>
    <xf numFmtId="176" fontId="33" fillId="3" borderId="2" xfId="67" applyNumberFormat="1" applyFont="1" applyFill="1" applyBorder="1" applyAlignment="1">
      <alignment horizontal="center" vertical="center"/>
    </xf>
    <xf numFmtId="178" fontId="33" fillId="5" borderId="2" xfId="2" applyNumberFormat="1" applyFont="1" applyFill="1" applyBorder="1" applyAlignment="1">
      <alignment horizontal="right" vertical="center"/>
    </xf>
    <xf numFmtId="178" fontId="36" fillId="8" borderId="13" xfId="2" applyNumberFormat="1" applyFont="1" applyFill="1" applyBorder="1" applyAlignment="1">
      <alignment vertical="center"/>
    </xf>
    <xf numFmtId="176" fontId="33" fillId="2" borderId="19" xfId="2" applyNumberFormat="1" applyFont="1" applyFill="1" applyBorder="1" applyAlignment="1">
      <alignment horizontal="center" vertical="center"/>
    </xf>
    <xf numFmtId="178" fontId="36" fillId="8" borderId="16" xfId="2" applyNumberFormat="1" applyFont="1" applyFill="1" applyBorder="1" applyAlignment="1">
      <alignment vertical="center"/>
    </xf>
    <xf numFmtId="176" fontId="33" fillId="3" borderId="39" xfId="67" applyNumberFormat="1" applyFont="1" applyFill="1" applyBorder="1" applyAlignment="1">
      <alignment horizontal="left" vertical="center" wrapText="1"/>
    </xf>
    <xf numFmtId="176" fontId="33" fillId="3" borderId="7" xfId="67" applyNumberFormat="1" applyFont="1" applyFill="1" applyBorder="1" applyAlignment="1">
      <alignment horizontal="center" vertical="center"/>
    </xf>
    <xf numFmtId="176" fontId="33" fillId="3" borderId="29" xfId="67" applyNumberFormat="1" applyFont="1" applyFill="1" applyBorder="1" applyAlignment="1">
      <alignment horizontal="left" vertical="center" wrapText="1" indent="1"/>
    </xf>
    <xf numFmtId="178" fontId="36" fillId="8" borderId="11" xfId="67" applyNumberFormat="1" applyFont="1" applyFill="1" applyBorder="1" applyAlignment="1">
      <alignment vertical="center"/>
    </xf>
    <xf numFmtId="0" fontId="37" fillId="2" borderId="0" xfId="67" applyFont="1" applyFill="1" applyAlignment="1">
      <alignment vertical="center"/>
    </xf>
    <xf numFmtId="176" fontId="33" fillId="3" borderId="36" xfId="67" applyNumberFormat="1" applyFont="1" applyFill="1" applyBorder="1" applyAlignment="1">
      <alignment horizontal="left" vertical="center" wrapText="1" indent="1"/>
    </xf>
    <xf numFmtId="176" fontId="33" fillId="3" borderId="19" xfId="67" applyNumberFormat="1" applyFont="1" applyFill="1" applyBorder="1" applyAlignment="1">
      <alignment horizontal="center" vertical="center"/>
    </xf>
    <xf numFmtId="178" fontId="36" fillId="8" borderId="16" xfId="67" applyNumberFormat="1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33" fillId="3" borderId="39" xfId="0" applyFont="1" applyFill="1" applyBorder="1" applyAlignment="1">
      <alignment horizontal="left" vertical="center" wrapText="1"/>
    </xf>
    <xf numFmtId="0" fontId="33" fillId="3" borderId="7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3" borderId="28" xfId="0" applyFont="1" applyFill="1" applyBorder="1" applyAlignment="1">
      <alignment horizontal="left" vertical="center" wrapText="1" indent="1"/>
    </xf>
    <xf numFmtId="0" fontId="33" fillId="3" borderId="13" xfId="0" applyFont="1" applyFill="1" applyBorder="1" applyAlignment="1">
      <alignment horizontal="center" vertical="center"/>
    </xf>
    <xf numFmtId="178" fontId="36" fillId="8" borderId="13" xfId="0" applyNumberFormat="1" applyFont="1" applyFill="1" applyBorder="1" applyAlignment="1">
      <alignment horizontal="right" vertical="center"/>
    </xf>
    <xf numFmtId="0" fontId="33" fillId="3" borderId="30" xfId="0" applyFont="1" applyFill="1" applyBorder="1" applyAlignment="1">
      <alignment horizontal="left" vertical="center" wrapText="1" indent="1"/>
    </xf>
    <xf numFmtId="0" fontId="33" fillId="3" borderId="16" xfId="0" applyFont="1" applyFill="1" applyBorder="1" applyAlignment="1">
      <alignment horizontal="center" vertical="center"/>
    </xf>
    <xf numFmtId="178" fontId="36" fillId="8" borderId="16" xfId="0" applyNumberFormat="1" applyFont="1" applyFill="1" applyBorder="1" applyAlignment="1">
      <alignment horizontal="right" vertical="center"/>
    </xf>
    <xf numFmtId="178" fontId="31" fillId="3" borderId="0" xfId="0" applyNumberFormat="1" applyFont="1" applyFill="1"/>
    <xf numFmtId="0" fontId="31" fillId="3" borderId="0" xfId="0" applyFont="1" applyFill="1" applyAlignment="1">
      <alignment wrapText="1"/>
    </xf>
    <xf numFmtId="178" fontId="31" fillId="3" borderId="0" xfId="0" applyNumberFormat="1" applyFont="1" applyFill="1" applyAlignment="1">
      <alignment wrapText="1"/>
    </xf>
    <xf numFmtId="0" fontId="33" fillId="4" borderId="12" xfId="56" applyFont="1" applyFill="1" applyBorder="1" applyAlignment="1">
      <alignment horizontal="center" vertical="center"/>
    </xf>
    <xf numFmtId="176" fontId="33" fillId="5" borderId="19" xfId="67" applyNumberFormat="1" applyFont="1" applyFill="1" applyBorder="1" applyAlignment="1">
      <alignment horizontal="center" vertical="center"/>
    </xf>
    <xf numFmtId="178" fontId="33" fillId="5" borderId="19" xfId="2" applyNumberFormat="1" applyFont="1" applyFill="1" applyBorder="1" applyAlignment="1">
      <alignment horizontal="right" vertical="center"/>
    </xf>
    <xf numFmtId="176" fontId="33" fillId="5" borderId="3" xfId="67" applyNumberFormat="1" applyFont="1" applyFill="1" applyBorder="1" applyAlignment="1">
      <alignment horizontal="center" vertical="center"/>
    </xf>
    <xf numFmtId="178" fontId="33" fillId="5" borderId="3" xfId="2" applyNumberFormat="1" applyFont="1" applyFill="1" applyBorder="1" applyAlignment="1">
      <alignment horizontal="right" vertical="center"/>
    </xf>
    <xf numFmtId="0" fontId="33" fillId="3" borderId="27" xfId="56" applyFont="1" applyFill="1" applyBorder="1" applyAlignment="1">
      <alignment horizontal="left" vertical="center" wrapText="1"/>
    </xf>
    <xf numFmtId="0" fontId="33" fillId="3" borderId="8" xfId="56" applyFont="1" applyFill="1" applyBorder="1" applyAlignment="1">
      <alignment horizontal="center" vertical="center"/>
    </xf>
    <xf numFmtId="178" fontId="33" fillId="5" borderId="8" xfId="2" applyNumberFormat="1" applyFont="1" applyFill="1" applyBorder="1" applyAlignment="1">
      <alignment horizontal="right" vertical="center"/>
    </xf>
    <xf numFmtId="178" fontId="36" fillId="8" borderId="19" xfId="2" applyNumberFormat="1" applyFont="1" applyFill="1" applyBorder="1" applyAlignment="1">
      <alignment vertical="center"/>
    </xf>
    <xf numFmtId="38" fontId="30" fillId="2" borderId="11" xfId="67" applyNumberFormat="1" applyFont="1" applyFill="1" applyBorder="1" applyAlignment="1">
      <alignment vertical="center"/>
    </xf>
    <xf numFmtId="0" fontId="30" fillId="14" borderId="11" xfId="67" applyFont="1" applyFill="1" applyBorder="1" applyAlignment="1">
      <alignment horizontal="left" vertical="center"/>
    </xf>
    <xf numFmtId="38" fontId="31" fillId="3" borderId="11" xfId="0" applyNumberFormat="1" applyFont="1" applyFill="1" applyBorder="1"/>
    <xf numFmtId="38" fontId="31" fillId="3" borderId="11" xfId="1" applyFont="1" applyFill="1" applyBorder="1"/>
    <xf numFmtId="0" fontId="31" fillId="14" borderId="11" xfId="0" applyFont="1" applyFill="1" applyBorder="1" applyAlignment="1">
      <alignment horizontal="left"/>
    </xf>
    <xf numFmtId="0" fontId="30" fillId="2" borderId="11" xfId="67" applyFont="1" applyFill="1" applyBorder="1" applyAlignment="1">
      <alignment horizontal="left" vertical="center"/>
    </xf>
    <xf numFmtId="0" fontId="38" fillId="2" borderId="11" xfId="67" applyFont="1" applyFill="1" applyBorder="1" applyAlignment="1">
      <alignment vertical="center"/>
    </xf>
    <xf numFmtId="0" fontId="33" fillId="2" borderId="28" xfId="57" applyFont="1" applyFill="1" applyBorder="1" applyAlignment="1">
      <alignment horizontal="left" vertical="center" wrapText="1" indent="1"/>
    </xf>
    <xf numFmtId="0" fontId="33" fillId="2" borderId="36" xfId="57" applyFont="1" applyFill="1" applyBorder="1" applyAlignment="1">
      <alignment horizontal="left" vertical="center" wrapText="1" indent="1"/>
    </xf>
    <xf numFmtId="0" fontId="30" fillId="2" borderId="0" xfId="67" applyFont="1" applyFill="1" applyAlignment="1">
      <alignment horizontal="right" vertical="center"/>
    </xf>
    <xf numFmtId="0" fontId="30" fillId="2" borderId="15" xfId="67" applyFont="1" applyFill="1" applyBorder="1" applyAlignment="1">
      <alignment vertical="center"/>
    </xf>
    <xf numFmtId="0" fontId="30" fillId="0" borderId="0" xfId="67" applyFont="1" applyFill="1" applyAlignment="1">
      <alignment vertical="center"/>
    </xf>
    <xf numFmtId="0" fontId="30" fillId="2" borderId="19" xfId="67" applyFont="1" applyFill="1" applyBorder="1" applyAlignment="1">
      <alignment horizontal="left" vertical="center"/>
    </xf>
    <xf numFmtId="0" fontId="30" fillId="2" borderId="3" xfId="67" applyFont="1" applyFill="1" applyBorder="1" applyAlignment="1">
      <alignment horizontal="left" vertical="center"/>
    </xf>
    <xf numFmtId="0" fontId="30" fillId="2" borderId="13" xfId="67" applyFont="1" applyFill="1" applyBorder="1" applyAlignment="1">
      <alignment horizontal="left" vertical="center"/>
    </xf>
    <xf numFmtId="176" fontId="38" fillId="4" borderId="15" xfId="67" applyNumberFormat="1" applyFont="1" applyFill="1" applyBorder="1" applyAlignment="1">
      <alignment horizontal="center" vertical="center" wrapText="1"/>
    </xf>
    <xf numFmtId="176" fontId="38" fillId="4" borderId="17" xfId="67" applyNumberFormat="1" applyFont="1" applyFill="1" applyBorder="1" applyAlignment="1">
      <alignment horizontal="center" vertical="center" wrapText="1"/>
    </xf>
    <xf numFmtId="176" fontId="38" fillId="4" borderId="26" xfId="67" applyNumberFormat="1" applyFont="1" applyFill="1" applyBorder="1" applyAlignment="1">
      <alignment horizontal="center" vertical="center" wrapText="1"/>
    </xf>
    <xf numFmtId="0" fontId="30" fillId="2" borderId="15" xfId="67" applyFont="1" applyFill="1" applyBorder="1" applyAlignment="1">
      <alignment horizontal="left" vertical="center"/>
    </xf>
    <xf numFmtId="0" fontId="30" fillId="2" borderId="26" xfId="67" applyFont="1" applyFill="1" applyBorder="1" applyAlignment="1">
      <alignment horizontal="left" vertical="center"/>
    </xf>
    <xf numFmtId="0" fontId="30" fillId="2" borderId="40" xfId="67" applyFont="1" applyFill="1" applyBorder="1" applyAlignment="1">
      <alignment vertical="center"/>
    </xf>
    <xf numFmtId="0" fontId="30" fillId="2" borderId="41" xfId="67" applyFont="1" applyFill="1" applyBorder="1" applyAlignment="1">
      <alignment vertical="center"/>
    </xf>
    <xf numFmtId="0" fontId="30" fillId="2" borderId="4" xfId="67" applyFont="1" applyFill="1" applyBorder="1" applyAlignment="1">
      <alignment vertical="center"/>
    </xf>
    <xf numFmtId="0" fontId="30" fillId="2" borderId="23" xfId="67" applyFont="1" applyFill="1" applyBorder="1" applyAlignment="1">
      <alignment vertical="center"/>
    </xf>
    <xf numFmtId="0" fontId="30" fillId="2" borderId="14" xfId="67" applyFont="1" applyFill="1" applyBorder="1" applyAlignment="1">
      <alignment vertical="center"/>
    </xf>
    <xf numFmtId="0" fontId="30" fillId="2" borderId="24" xfId="67" applyFont="1" applyFill="1" applyBorder="1" applyAlignment="1">
      <alignment vertical="center"/>
    </xf>
    <xf numFmtId="0" fontId="30" fillId="2" borderId="15" xfId="67" applyFont="1" applyFill="1" applyBorder="1" applyAlignment="1">
      <alignment vertical="center"/>
    </xf>
    <xf numFmtId="0" fontId="30" fillId="2" borderId="26" xfId="67" applyFont="1" applyFill="1" applyBorder="1" applyAlignment="1">
      <alignment vertical="center"/>
    </xf>
    <xf numFmtId="0" fontId="30" fillId="2" borderId="19" xfId="67" applyFont="1" applyFill="1" applyBorder="1" applyAlignment="1">
      <alignment vertical="center" wrapText="1"/>
    </xf>
    <xf numFmtId="0" fontId="30" fillId="2" borderId="3" xfId="67" applyFont="1" applyFill="1" applyBorder="1" applyAlignment="1">
      <alignment vertical="center" wrapText="1"/>
    </xf>
    <xf numFmtId="0" fontId="30" fillId="2" borderId="13" xfId="67" applyFont="1" applyFill="1" applyBorder="1" applyAlignment="1">
      <alignment vertical="center" wrapText="1"/>
    </xf>
    <xf numFmtId="0" fontId="30" fillId="2" borderId="19" xfId="67" applyFont="1" applyFill="1" applyBorder="1" applyAlignment="1">
      <alignment vertical="center"/>
    </xf>
    <xf numFmtId="0" fontId="30" fillId="2" borderId="3" xfId="67" applyFont="1" applyFill="1" applyBorder="1" applyAlignment="1">
      <alignment vertical="center"/>
    </xf>
    <xf numFmtId="0" fontId="30" fillId="2" borderId="13" xfId="67" applyFont="1" applyFill="1" applyBorder="1" applyAlignment="1">
      <alignment vertical="center"/>
    </xf>
    <xf numFmtId="0" fontId="30" fillId="0" borderId="11" xfId="67" applyFont="1" applyBorder="1" applyAlignment="1">
      <alignment vertical="center"/>
    </xf>
    <xf numFmtId="0" fontId="30" fillId="3" borderId="0" xfId="0" applyFont="1" applyFill="1"/>
    <xf numFmtId="0" fontId="38" fillId="0" borderId="11" xfId="67" applyFont="1" applyBorder="1" applyAlignment="1">
      <alignment vertical="center"/>
    </xf>
    <xf numFmtId="0" fontId="38" fillId="0" borderId="15" xfId="67" applyFont="1" applyBorder="1" applyAlignment="1">
      <alignment vertical="center"/>
    </xf>
    <xf numFmtId="0" fontId="38" fillId="3" borderId="15" xfId="67" applyFont="1" applyFill="1" applyBorder="1" applyAlignment="1">
      <alignment vertical="center"/>
    </xf>
    <xf numFmtId="0" fontId="39" fillId="3" borderId="11" xfId="0" applyFont="1" applyFill="1" applyBorder="1" applyAlignment="1">
      <alignment horizontal="left"/>
    </xf>
    <xf numFmtId="0" fontId="40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38" fillId="2" borderId="15" xfId="67" applyFont="1" applyFill="1" applyBorder="1" applyAlignment="1">
      <alignment vertical="center"/>
    </xf>
    <xf numFmtId="0" fontId="38" fillId="2" borderId="26" xfId="67" applyFont="1" applyFill="1" applyBorder="1" applyAlignment="1">
      <alignment vertical="center"/>
    </xf>
    <xf numFmtId="0" fontId="30" fillId="2" borderId="11" xfId="67" applyFont="1" applyFill="1" applyBorder="1" applyAlignment="1">
      <alignment horizontal="left" vertical="center"/>
    </xf>
  </cellXfs>
  <cellStyles count="112">
    <cellStyle name="2x indented GHG Textfiels" xfId="4" xr:uid="{00000000-0005-0000-0000-000000000000}"/>
    <cellStyle name="2x indented GHG Textfiels 2" xfId="5" xr:uid="{00000000-0005-0000-0000-000001000000}"/>
    <cellStyle name="2x indented GHG Textfiels 2 2" xfId="60" xr:uid="{00000000-0005-0000-0000-000002000000}"/>
    <cellStyle name="5x indented GHG Textfiels" xfId="6" xr:uid="{00000000-0005-0000-0000-000003000000}"/>
    <cellStyle name="5x indented GHG Textfiels 2" xfId="7" xr:uid="{00000000-0005-0000-0000-000004000000}"/>
    <cellStyle name="5x indented GHG Textfiels 3" xfId="8" xr:uid="{00000000-0005-0000-0000-000005000000}"/>
    <cellStyle name="AggblueBoldCels" xfId="9" xr:uid="{00000000-0005-0000-0000-000006000000}"/>
    <cellStyle name="AggblueCels" xfId="10" xr:uid="{00000000-0005-0000-0000-000007000000}"/>
    <cellStyle name="AggBoldCells" xfId="11" xr:uid="{00000000-0005-0000-0000-000008000000}"/>
    <cellStyle name="AggCels" xfId="12" xr:uid="{00000000-0005-0000-0000-000009000000}"/>
    <cellStyle name="AggGreen" xfId="13" xr:uid="{00000000-0005-0000-0000-00000A000000}"/>
    <cellStyle name="AggGreen12" xfId="14" xr:uid="{00000000-0005-0000-0000-00000B000000}"/>
    <cellStyle name="AggOrange" xfId="15" xr:uid="{00000000-0005-0000-0000-00000C000000}"/>
    <cellStyle name="AggOrange9" xfId="16" xr:uid="{00000000-0005-0000-0000-00000D000000}"/>
    <cellStyle name="AggOrangeLB_2x" xfId="17" xr:uid="{00000000-0005-0000-0000-00000E000000}"/>
    <cellStyle name="AggOrangeLBorder" xfId="18" xr:uid="{00000000-0005-0000-0000-00000F000000}"/>
    <cellStyle name="AggOrangeRBorder" xfId="19" xr:uid="{00000000-0005-0000-0000-000010000000}"/>
    <cellStyle name="Bold GHG Numbers (0.00)" xfId="20" xr:uid="{00000000-0005-0000-0000-000011000000}"/>
    <cellStyle name="Constants" xfId="21" xr:uid="{00000000-0005-0000-0000-000012000000}"/>
    <cellStyle name="CustomCellsOrange" xfId="22" xr:uid="{00000000-0005-0000-0000-000013000000}"/>
    <cellStyle name="CustomizationCells" xfId="23" xr:uid="{00000000-0005-0000-0000-000014000000}"/>
    <cellStyle name="CustomizationGreenCells" xfId="24" xr:uid="{00000000-0005-0000-0000-000015000000}"/>
    <cellStyle name="DocBox_EmptyRow" xfId="25" xr:uid="{00000000-0005-0000-0000-000016000000}"/>
    <cellStyle name="Empty_B_border" xfId="26" xr:uid="{00000000-0005-0000-0000-000017000000}"/>
    <cellStyle name="Headline" xfId="27" xr:uid="{00000000-0005-0000-0000-000018000000}"/>
    <cellStyle name="InputCells" xfId="28" xr:uid="{00000000-0005-0000-0000-000019000000}"/>
    <cellStyle name="InputCells12" xfId="29" xr:uid="{00000000-0005-0000-0000-00001A000000}"/>
    <cellStyle name="IntCells" xfId="30" xr:uid="{00000000-0005-0000-0000-00001B000000}"/>
    <cellStyle name="KP_thin_border_dark_grey" xfId="31" xr:uid="{00000000-0005-0000-0000-00001C000000}"/>
    <cellStyle name="Normal 2" xfId="32" xr:uid="{00000000-0005-0000-0000-00001D000000}"/>
    <cellStyle name="Normal GHG Numbers (0.00)" xfId="33" xr:uid="{00000000-0005-0000-0000-00001E000000}"/>
    <cellStyle name="Normal GHG Numbers (0.00) 2" xfId="34" xr:uid="{00000000-0005-0000-0000-00001F000000}"/>
    <cellStyle name="Normal GHG Textfiels Bold" xfId="35" xr:uid="{00000000-0005-0000-0000-000020000000}"/>
    <cellStyle name="Normal GHG Textfiels Bold 2" xfId="36" xr:uid="{00000000-0005-0000-0000-000021000000}"/>
    <cellStyle name="Normal GHG Textfiels Bold 3" xfId="103" xr:uid="{00000000-0005-0000-0000-000022000000}"/>
    <cellStyle name="Normal GHG whole table" xfId="37" xr:uid="{00000000-0005-0000-0000-000023000000}"/>
    <cellStyle name="Normal GHG-Shade" xfId="38" xr:uid="{00000000-0005-0000-0000-000024000000}"/>
    <cellStyle name="Normal GHG-Shade 2" xfId="39" xr:uid="{00000000-0005-0000-0000-000025000000}"/>
    <cellStyle name="Normal GHG-Shade 3" xfId="40" xr:uid="{00000000-0005-0000-0000-000026000000}"/>
    <cellStyle name="Normal GHG-Shade 4" xfId="61" xr:uid="{00000000-0005-0000-0000-000027000000}"/>
    <cellStyle name="Normal GHG-Shade_CRFReport-template" xfId="41" xr:uid="{00000000-0005-0000-0000-000028000000}"/>
    <cellStyle name="Normal_Biomass Burning draft CRF FCCC table 4 Dec" xfId="42" xr:uid="{00000000-0005-0000-0000-000029000000}"/>
    <cellStyle name="Normál_Munka1" xfId="43" xr:uid="{00000000-0005-0000-0000-00002A000000}"/>
    <cellStyle name="Normal_Sheet2" xfId="44" xr:uid="{00000000-0005-0000-0000-00002B000000}"/>
    <cellStyle name="Pattern" xfId="45" xr:uid="{00000000-0005-0000-0000-00002C000000}"/>
    <cellStyle name="Shade" xfId="46" xr:uid="{00000000-0005-0000-0000-00002D000000}"/>
    <cellStyle name="Гиперссылка" xfId="47" xr:uid="{00000000-0005-0000-0000-00002E000000}"/>
    <cellStyle name="Обычный_2++" xfId="48" xr:uid="{00000000-0005-0000-0000-00002F000000}"/>
    <cellStyle name="パーセント" xfId="111" builtinId="5"/>
    <cellStyle name="パーセント 2" xfId="49" xr:uid="{00000000-0005-0000-0000-000030000000}"/>
    <cellStyle name="パーセント 2 2" xfId="71" xr:uid="{00000000-0005-0000-0000-000031000000}"/>
    <cellStyle name="パーセント 2 3" xfId="72" xr:uid="{00000000-0005-0000-0000-000032000000}"/>
    <cellStyle name="パーセント 3" xfId="50" xr:uid="{00000000-0005-0000-0000-000033000000}"/>
    <cellStyle name="パーセント 3 2" xfId="73" xr:uid="{00000000-0005-0000-0000-000034000000}"/>
    <cellStyle name="パーセント 4" xfId="74" xr:uid="{00000000-0005-0000-0000-000035000000}"/>
    <cellStyle name="パーセント 4 2" xfId="75" xr:uid="{00000000-0005-0000-0000-000036000000}"/>
    <cellStyle name="パーセント 5" xfId="76" xr:uid="{00000000-0005-0000-0000-000037000000}"/>
    <cellStyle name="パーセント 6" xfId="77" xr:uid="{00000000-0005-0000-0000-000038000000}"/>
    <cellStyle name="パーセント 7" xfId="78" xr:uid="{00000000-0005-0000-0000-000039000000}"/>
    <cellStyle name="パーセント 8" xfId="79" xr:uid="{00000000-0005-0000-0000-00003A000000}"/>
    <cellStyle name="パーセント 9" xfId="80" xr:uid="{00000000-0005-0000-0000-00003B000000}"/>
    <cellStyle name="ハイパーリンク 2" xfId="62" xr:uid="{00000000-0005-0000-0000-00003C000000}"/>
    <cellStyle name="ハイパーリンク 3" xfId="104" xr:uid="{00000000-0005-0000-0000-00003D000000}"/>
    <cellStyle name="桁区切り" xfId="1" builtinId="6"/>
    <cellStyle name="桁区切り 2" xfId="51" xr:uid="{00000000-0005-0000-0000-00003F000000}"/>
    <cellStyle name="桁区切り 2 2" xfId="52" xr:uid="{00000000-0005-0000-0000-000040000000}"/>
    <cellStyle name="桁区切り 2 2 2" xfId="81" xr:uid="{00000000-0005-0000-0000-000041000000}"/>
    <cellStyle name="桁区切り 2 3" xfId="63" xr:uid="{00000000-0005-0000-0000-000042000000}"/>
    <cellStyle name="桁区切り 2 4" xfId="82" xr:uid="{00000000-0005-0000-0000-000043000000}"/>
    <cellStyle name="桁区切り 2 5" xfId="83" xr:uid="{00000000-0005-0000-0000-000044000000}"/>
    <cellStyle name="桁区切り 3" xfId="58" xr:uid="{00000000-0005-0000-0000-000045000000}"/>
    <cellStyle name="桁区切り 3 2" xfId="105" xr:uid="{00000000-0005-0000-0000-000046000000}"/>
    <cellStyle name="桁区切り 4" xfId="84" xr:uid="{00000000-0005-0000-0000-000047000000}"/>
    <cellStyle name="桁区切り 4 2" xfId="85" xr:uid="{00000000-0005-0000-0000-000048000000}"/>
    <cellStyle name="桁区切り 4 3" xfId="109" xr:uid="{15ADCD51-ADE4-42E2-A14A-973401BEF8E0}"/>
    <cellStyle name="桁区切り 5" xfId="86" xr:uid="{00000000-0005-0000-0000-000049000000}"/>
    <cellStyle name="桁区切り 5 2" xfId="87" xr:uid="{00000000-0005-0000-0000-00004A000000}"/>
    <cellStyle name="桁区切り 6" xfId="70" xr:uid="{00000000-0005-0000-0000-00004B000000}"/>
    <cellStyle name="桁区切り 7" xfId="88" xr:uid="{00000000-0005-0000-0000-00004C000000}"/>
    <cellStyle name="桁区切り 8" xfId="89" xr:uid="{00000000-0005-0000-0000-00004D000000}"/>
    <cellStyle name="桁区切り 9" xfId="90" xr:uid="{00000000-0005-0000-0000-00004E000000}"/>
    <cellStyle name="標準" xfId="0" builtinId="0"/>
    <cellStyle name="標準 10" xfId="106" xr:uid="{00000000-0005-0000-0000-000050000000}"/>
    <cellStyle name="標準 11" xfId="108" xr:uid="{00000000-0005-0000-0000-000051000000}"/>
    <cellStyle name="標準 2" xfId="3" xr:uid="{00000000-0005-0000-0000-000052000000}"/>
    <cellStyle name="標準 2 2" xfId="56" xr:uid="{00000000-0005-0000-0000-000053000000}"/>
    <cellStyle name="標準 2 2 2" xfId="69" xr:uid="{00000000-0005-0000-0000-000054000000}"/>
    <cellStyle name="標準 2 2 3" xfId="110" xr:uid="{8616F470-AAF6-4FCC-8C58-350B46881BBE}"/>
    <cellStyle name="標準 2 3" xfId="91" xr:uid="{00000000-0005-0000-0000-000055000000}"/>
    <cellStyle name="標準 2 4" xfId="92" xr:uid="{00000000-0005-0000-0000-000056000000}"/>
    <cellStyle name="標準 2 5" xfId="93" xr:uid="{00000000-0005-0000-0000-000057000000}"/>
    <cellStyle name="標準 2_H19集計結果（ごみ処理状況）" xfId="94" xr:uid="{00000000-0005-0000-0000-000058000000}"/>
    <cellStyle name="標準 3" xfId="53" xr:uid="{00000000-0005-0000-0000-000059000000}"/>
    <cellStyle name="標準 3 2" xfId="64" xr:uid="{00000000-0005-0000-0000-00005A000000}"/>
    <cellStyle name="標準 3 3" xfId="95" xr:uid="{00000000-0005-0000-0000-00005B000000}"/>
    <cellStyle name="標準 3 4" xfId="107" xr:uid="{00000000-0005-0000-0000-00005C000000}"/>
    <cellStyle name="標準 3_一般廃棄物Book5" xfId="96" xr:uid="{00000000-0005-0000-0000-00005D000000}"/>
    <cellStyle name="標準 4" xfId="54" xr:uid="{00000000-0005-0000-0000-00005E000000}"/>
    <cellStyle name="標準 4 2" xfId="97" xr:uid="{00000000-0005-0000-0000-00005F000000}"/>
    <cellStyle name="標準 5" xfId="59" xr:uid="{00000000-0005-0000-0000-000060000000}"/>
    <cellStyle name="標準 5 2" xfId="98" xr:uid="{00000000-0005-0000-0000-000061000000}"/>
    <cellStyle name="標準 6" xfId="65" xr:uid="{00000000-0005-0000-0000-000062000000}"/>
    <cellStyle name="標準 6 2" xfId="99" xr:uid="{00000000-0005-0000-0000-000063000000}"/>
    <cellStyle name="標準 6 3" xfId="100" xr:uid="{00000000-0005-0000-0000-000064000000}"/>
    <cellStyle name="標準 7" xfId="68" xr:uid="{00000000-0005-0000-0000-000065000000}"/>
    <cellStyle name="標準 8" xfId="101" xr:uid="{00000000-0005-0000-0000-000066000000}"/>
    <cellStyle name="標準 9" xfId="102" xr:uid="{00000000-0005-0000-0000-000067000000}"/>
    <cellStyle name="標準_6A-2009" xfId="57" xr:uid="{00000000-0005-0000-0000-000068000000}"/>
    <cellStyle name="標準_6A-AD-2006" xfId="2" xr:uid="{00000000-0005-0000-0000-000069000000}"/>
    <cellStyle name="標準_6C-AD-2006" xfId="67" xr:uid="{00000000-0005-0000-0000-00006A000000}"/>
    <cellStyle name="標準_6D-2006" xfId="66" xr:uid="{00000000-0005-0000-0000-00006B000000}"/>
    <cellStyle name="未定義" xfId="55" xr:uid="{00000000-0005-0000-0000-00006F000000}"/>
  </cellStyles>
  <dxfs count="0"/>
  <tableStyles count="0" defaultTableStyle="TableStyleMedium2" defaultPivotStyle="PivotStyleLight16"/>
  <colors>
    <mruColors>
      <color rgb="FFF88608"/>
      <color rgb="FF006800"/>
      <color rgb="FFFFFFCC"/>
      <color rgb="FF0000FF"/>
      <color rgb="FFC0C0C0"/>
      <color rgb="FFCC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6026464094449"/>
          <c:y val="2.0187457230805422E-2"/>
          <c:w val="0.82301293282367716"/>
          <c:h val="0.77133245325350641"/>
        </c:manualLayout>
      </c:layout>
      <c:areaChart>
        <c:grouping val="stacked"/>
        <c:varyColors val="0"/>
        <c:ser>
          <c:idx val="0"/>
          <c:order val="0"/>
          <c:tx>
            <c:strRef>
              <c:f>'Figure of emission reductions'!$B$57</c:f>
              <c:strCache>
                <c:ptCount val="1"/>
                <c:pt idx="0">
                  <c:v>Residual GHG emissions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noFill/>
            </a:ln>
          </c:spPr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reductions'!$C$57:$BK$57</c:f>
              <c:numCache>
                <c:formatCode>#,##0_);[Red]\(#,##0\)</c:formatCode>
                <c:ptCount val="61"/>
                <c:pt idx="0">
                  <c:v>42266.328331393779</c:v>
                </c:pt>
                <c:pt idx="1">
                  <c:v>42068.038925017558</c:v>
                </c:pt>
                <c:pt idx="2">
                  <c:v>44731.649209724499</c:v>
                </c:pt>
                <c:pt idx="3">
                  <c:v>43428.343604341717</c:v>
                </c:pt>
                <c:pt idx="4">
                  <c:v>49054.208707579564</c:v>
                </c:pt>
                <c:pt idx="5">
                  <c:v>50185.134498943975</c:v>
                </c:pt>
                <c:pt idx="6">
                  <c:v>50738.327960522671</c:v>
                </c:pt>
                <c:pt idx="7">
                  <c:v>51995.070617324847</c:v>
                </c:pt>
                <c:pt idx="8">
                  <c:v>51748.918787016388</c:v>
                </c:pt>
                <c:pt idx="9">
                  <c:v>50913.169930910255</c:v>
                </c:pt>
                <c:pt idx="10">
                  <c:v>51605.471133291954</c:v>
                </c:pt>
                <c:pt idx="11">
                  <c:v>50655.519100559759</c:v>
                </c:pt>
                <c:pt idx="12">
                  <c:v>50310.326723062666</c:v>
                </c:pt>
                <c:pt idx="13">
                  <c:v>50923.045728346173</c:v>
                </c:pt>
                <c:pt idx="14">
                  <c:v>49561.223505813818</c:v>
                </c:pt>
                <c:pt idx="15">
                  <c:v>48535.509221914625</c:v>
                </c:pt>
                <c:pt idx="16">
                  <c:v>46186.190777665914</c:v>
                </c:pt>
                <c:pt idx="17">
                  <c:v>46417.887855060588</c:v>
                </c:pt>
                <c:pt idx="18">
                  <c:v>47090.333278905608</c:v>
                </c:pt>
                <c:pt idx="19">
                  <c:v>42840.145245039857</c:v>
                </c:pt>
                <c:pt idx="20">
                  <c:v>43141.105422271881</c:v>
                </c:pt>
                <c:pt idx="21">
                  <c:v>42732.480453835116</c:v>
                </c:pt>
                <c:pt idx="22">
                  <c:v>44630.650433007591</c:v>
                </c:pt>
                <c:pt idx="23">
                  <c:v>43911.197677471042</c:v>
                </c:pt>
                <c:pt idx="24">
                  <c:v>42717.864771897308</c:v>
                </c:pt>
                <c:pt idx="25">
                  <c:v>42794.468385302091</c:v>
                </c:pt>
                <c:pt idx="26">
                  <c:v>42653.672119920891</c:v>
                </c:pt>
                <c:pt idx="27">
                  <c:v>43637.786048300739</c:v>
                </c:pt>
                <c:pt idx="28">
                  <c:v>43948.193713479632</c:v>
                </c:pt>
                <c:pt idx="29">
                  <c:v>43693.849280397124</c:v>
                </c:pt>
                <c:pt idx="30">
                  <c:v>42217.498091296431</c:v>
                </c:pt>
                <c:pt idx="31">
                  <c:v>41017.493688518909</c:v>
                </c:pt>
                <c:pt idx="32">
                  <c:v>39845.144531775972</c:v>
                </c:pt>
                <c:pt idx="33">
                  <c:v>38688.610733600588</c:v>
                </c:pt>
                <c:pt idx="34">
                  <c:v>37581.541967828656</c:v>
                </c:pt>
                <c:pt idx="35">
                  <c:v>36414.085124748817</c:v>
                </c:pt>
                <c:pt idx="36">
                  <c:v>35255.597616804465</c:v>
                </c:pt>
                <c:pt idx="37">
                  <c:v>34106.793577493372</c:v>
                </c:pt>
                <c:pt idx="38">
                  <c:v>33006.327509847535</c:v>
                </c:pt>
                <c:pt idx="39">
                  <c:v>31864.786067555669</c:v>
                </c:pt>
                <c:pt idx="40">
                  <c:v>30756.901309409113</c:v>
                </c:pt>
                <c:pt idx="41">
                  <c:v>30156.403266809495</c:v>
                </c:pt>
                <c:pt idx="42">
                  <c:v>29633.180136930998</c:v>
                </c:pt>
                <c:pt idx="43">
                  <c:v>29077.544136393153</c:v>
                </c:pt>
                <c:pt idx="44">
                  <c:v>28560.526017410124</c:v>
                </c:pt>
                <c:pt idx="45">
                  <c:v>27857.877027560862</c:v>
                </c:pt>
                <c:pt idx="46">
                  <c:v>27375.106710500913</c:v>
                </c:pt>
                <c:pt idx="47">
                  <c:v>26847.656545270038</c:v>
                </c:pt>
                <c:pt idx="48">
                  <c:v>26350.359996943524</c:v>
                </c:pt>
                <c:pt idx="49">
                  <c:v>25855.090422480807</c:v>
                </c:pt>
                <c:pt idx="50">
                  <c:v>25418.689956918919</c:v>
                </c:pt>
                <c:pt idx="51">
                  <c:v>25061.350825611829</c:v>
                </c:pt>
                <c:pt idx="52">
                  <c:v>24732.637300399219</c:v>
                </c:pt>
                <c:pt idx="53">
                  <c:v>24402.803050585073</c:v>
                </c:pt>
                <c:pt idx="54">
                  <c:v>24072.577922227738</c:v>
                </c:pt>
                <c:pt idx="55">
                  <c:v>23775.904641296631</c:v>
                </c:pt>
                <c:pt idx="56">
                  <c:v>23433.536282747256</c:v>
                </c:pt>
                <c:pt idx="57">
                  <c:v>23112.713718331324</c:v>
                </c:pt>
                <c:pt idx="58">
                  <c:v>22800.117173896273</c:v>
                </c:pt>
                <c:pt idx="59">
                  <c:v>22515.714631807226</c:v>
                </c:pt>
                <c:pt idx="60">
                  <c:v>22180.465164449848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D-4010-88DD-A9F662F3F918}"/>
            </c:ext>
          </c:extLst>
        </c:ser>
        <c:ser>
          <c:idx val="5"/>
          <c:order val="1"/>
          <c:tx>
            <c:strRef>
              <c:f>'Figure of emission reductions'!$B$58</c:f>
              <c:strCache>
                <c:ptCount val="1"/>
                <c:pt idx="0">
                  <c:v>Waste plastics measures</c:v>
                </c:pt>
              </c:strCache>
            </c:strRef>
          </c:tx>
          <c:spPr>
            <a:solidFill>
              <a:srgbClr val="006800"/>
            </a:solidFill>
            <a:ln>
              <a:noFill/>
            </a:ln>
          </c:spPr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reductions'!$C$58:$BK$58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758.81711697719584</c:v>
                </c:pt>
                <c:pt idx="31">
                  <c:v>1255.7546598896988</c:v>
                </c:pt>
                <c:pt idx="32">
                  <c:v>1764.2878498294904</c:v>
                </c:pt>
                <c:pt idx="33">
                  <c:v>2271.2127705557014</c:v>
                </c:pt>
                <c:pt idx="34">
                  <c:v>2777.8841205037443</c:v>
                </c:pt>
                <c:pt idx="35">
                  <c:v>3281.594372743044</c:v>
                </c:pt>
                <c:pt idx="36">
                  <c:v>3771.2783508071825</c:v>
                </c:pt>
                <c:pt idx="37">
                  <c:v>4260.407961008812</c:v>
                </c:pt>
                <c:pt idx="38">
                  <c:v>4750.1064024280331</c:v>
                </c:pt>
                <c:pt idx="39">
                  <c:v>5236.711242653455</c:v>
                </c:pt>
                <c:pt idx="40">
                  <c:v>5724.1454564260785</c:v>
                </c:pt>
                <c:pt idx="41">
                  <c:v>5897.8961869540708</c:v>
                </c:pt>
                <c:pt idx="42">
                  <c:v>6023.6285548210271</c:v>
                </c:pt>
                <c:pt idx="43">
                  <c:v>6127.1139770271438</c:v>
                </c:pt>
                <c:pt idx="44">
                  <c:v>6224.3412210941206</c:v>
                </c:pt>
                <c:pt idx="45">
                  <c:v>6318.8370227713949</c:v>
                </c:pt>
                <c:pt idx="46">
                  <c:v>6439.8748559091509</c:v>
                </c:pt>
                <c:pt idx="47">
                  <c:v>6552.0278967695303</c:v>
                </c:pt>
                <c:pt idx="48">
                  <c:v>6664.3804764702672</c:v>
                </c:pt>
                <c:pt idx="49">
                  <c:v>6775.5026699979353</c:v>
                </c:pt>
                <c:pt idx="50">
                  <c:v>6887.661145323349</c:v>
                </c:pt>
                <c:pt idx="51">
                  <c:v>6995.5949542260332</c:v>
                </c:pt>
                <c:pt idx="52">
                  <c:v>7105.9544146451626</c:v>
                </c:pt>
                <c:pt idx="53">
                  <c:v>7216.0329868709996</c:v>
                </c:pt>
                <c:pt idx="54">
                  <c:v>7325.9436767997795</c:v>
                </c:pt>
                <c:pt idx="55">
                  <c:v>7437.4873470378952</c:v>
                </c:pt>
                <c:pt idx="56">
                  <c:v>7544.7514391459381</c:v>
                </c:pt>
                <c:pt idx="57">
                  <c:v>7654.7061682789663</c:v>
                </c:pt>
                <c:pt idx="58">
                  <c:v>7764.4190503775799</c:v>
                </c:pt>
                <c:pt idx="59">
                  <c:v>7875.8120623987543</c:v>
                </c:pt>
                <c:pt idx="60">
                  <c:v>7982.6202527732858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D-4010-88DD-A9F662F3F918}"/>
            </c:ext>
          </c:extLst>
        </c:ser>
        <c:ser>
          <c:idx val="2"/>
          <c:order val="2"/>
          <c:tx>
            <c:strRef>
              <c:f>'Figure of emission reductions'!$B$59</c:f>
              <c:strCache>
                <c:ptCount val="1"/>
                <c:pt idx="0">
                  <c:v>Waste oil measures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reductions'!$C$59:$BK$59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2.8138474402076099</c:v>
                </c:pt>
                <c:pt idx="31">
                  <c:v>57.976443128227402</c:v>
                </c:pt>
                <c:pt idx="32">
                  <c:v>113.09037412676298</c:v>
                </c:pt>
                <c:pt idx="33">
                  <c:v>170.91339901146966</c:v>
                </c:pt>
                <c:pt idx="34">
                  <c:v>225.93000063104409</c:v>
                </c:pt>
                <c:pt idx="35">
                  <c:v>283.65569613678599</c:v>
                </c:pt>
                <c:pt idx="36">
                  <c:v>338.57496837739927</c:v>
                </c:pt>
                <c:pt idx="37">
                  <c:v>396.20333450418002</c:v>
                </c:pt>
                <c:pt idx="38">
                  <c:v>451.02527736583033</c:v>
                </c:pt>
                <c:pt idx="39">
                  <c:v>505.79855553800189</c:v>
                </c:pt>
                <c:pt idx="40">
                  <c:v>563.28092759633728</c:v>
                </c:pt>
                <c:pt idx="41">
                  <c:v>547.31778020962156</c:v>
                </c:pt>
                <c:pt idx="42">
                  <c:v>531.30711989478641</c:v>
                </c:pt>
                <c:pt idx="43">
                  <c:v>515.24894665182546</c:v>
                </c:pt>
                <c:pt idx="44">
                  <c:v>499.14326048074236</c:v>
                </c:pt>
                <c:pt idx="45">
                  <c:v>482.99006138153254</c:v>
                </c:pt>
                <c:pt idx="46">
                  <c:v>466.78934935420057</c:v>
                </c:pt>
                <c:pt idx="47">
                  <c:v>450.54112439874734</c:v>
                </c:pt>
                <c:pt idx="48">
                  <c:v>434.24538651516832</c:v>
                </c:pt>
                <c:pt idx="49">
                  <c:v>417.90213570346441</c:v>
                </c:pt>
                <c:pt idx="50">
                  <c:v>401.51137196363925</c:v>
                </c:pt>
                <c:pt idx="51">
                  <c:v>402.17047812708461</c:v>
                </c:pt>
                <c:pt idx="52">
                  <c:v>402.82534750686045</c:v>
                </c:pt>
                <c:pt idx="53">
                  <c:v>403.47598010296224</c:v>
                </c:pt>
                <c:pt idx="54">
                  <c:v>404.12237591539633</c:v>
                </c:pt>
                <c:pt idx="55">
                  <c:v>404.7645349441591</c:v>
                </c:pt>
                <c:pt idx="56">
                  <c:v>405.40245718925053</c:v>
                </c:pt>
                <c:pt idx="57">
                  <c:v>406.03614265067154</c:v>
                </c:pt>
                <c:pt idx="58">
                  <c:v>406.66559132842303</c:v>
                </c:pt>
                <c:pt idx="59">
                  <c:v>407.29080322250593</c:v>
                </c:pt>
                <c:pt idx="60">
                  <c:v>407.91177833291295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D-4010-88DD-A9F662F3F918}"/>
            </c:ext>
          </c:extLst>
        </c:ser>
        <c:ser>
          <c:idx val="3"/>
          <c:order val="3"/>
          <c:tx>
            <c:strRef>
              <c:f>'Figure of emission reductions'!$B$60</c:f>
              <c:strCache>
                <c:ptCount val="1"/>
                <c:pt idx="0">
                  <c:v>Paper/ cardboard measures</c:v>
                </c:pt>
              </c:strCache>
            </c:strRef>
          </c:tx>
          <c:spPr>
            <a:solidFill>
              <a:srgbClr val="F88608"/>
            </a:solidFill>
          </c:spPr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reductions'!$C$60:$BK$60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AD-4010-88DD-A9F662F3F918}"/>
            </c:ext>
          </c:extLst>
        </c:ser>
        <c:ser>
          <c:idx val="1"/>
          <c:order val="4"/>
          <c:tx>
            <c:strRef>
              <c:f>'Figure of emission reductions'!$B$61</c:f>
              <c:strCache>
                <c:ptCount val="1"/>
                <c:pt idx="0">
                  <c:v>Nappies measures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</c:spPr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reductions'!$C$61:$BK$61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AD-4010-88DD-A9F662F3F918}"/>
            </c:ext>
          </c:extLst>
        </c:ser>
        <c:ser>
          <c:idx val="4"/>
          <c:order val="5"/>
          <c:tx>
            <c:strRef>
              <c:f>'Figure of emission reductions'!$B$62</c:f>
              <c:strCache>
                <c:ptCount val="1"/>
                <c:pt idx="0">
                  <c:v>Synthetic textiles measures</c:v>
                </c:pt>
              </c:strCache>
            </c:strRef>
          </c:tx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reductions'!$C$62:$BK$62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AD-4010-88DD-A9F662F3F918}"/>
            </c:ext>
          </c:extLst>
        </c:ser>
        <c:ser>
          <c:idx val="6"/>
          <c:order val="6"/>
          <c:tx>
            <c:strRef>
              <c:f>'Figure of emission reductions'!$B$63</c:f>
              <c:strCache>
                <c:ptCount val="1"/>
                <c:pt idx="0">
                  <c:v>Waste tire measures</c:v>
                </c:pt>
              </c:strCache>
            </c:strRef>
          </c:tx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reductions'!$C$63:$BK$63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AD-4010-88DD-A9F662F3F918}"/>
            </c:ext>
          </c:extLst>
        </c:ser>
        <c:ser>
          <c:idx val="7"/>
          <c:order val="7"/>
          <c:tx>
            <c:strRef>
              <c:f>'Figure of emission reductions'!$B$64</c:f>
              <c:strCache>
                <c:ptCount val="1"/>
                <c:pt idx="0">
                  <c:v>Other measures</c:v>
                </c:pt>
              </c:strCache>
            </c:strRef>
          </c:tx>
          <c:spPr>
            <a:ln>
              <a:noFill/>
            </a:ln>
          </c:spPr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reductions'!$C$64:$BK$64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90.971227948015439</c:v>
                </c:pt>
                <c:pt idx="31">
                  <c:v>184.33459371058416</c:v>
                </c:pt>
                <c:pt idx="32">
                  <c:v>278.64594042082172</c:v>
                </c:pt>
                <c:pt idx="33">
                  <c:v>373.81392703712481</c:v>
                </c:pt>
                <c:pt idx="34">
                  <c:v>469.39839684399703</c:v>
                </c:pt>
                <c:pt idx="35">
                  <c:v>564.99891413759542</c:v>
                </c:pt>
                <c:pt idx="36">
                  <c:v>597.93235016837207</c:v>
                </c:pt>
                <c:pt idx="37">
                  <c:v>630.25046844729513</c:v>
                </c:pt>
                <c:pt idx="38">
                  <c:v>662.03221134947307</c:v>
                </c:pt>
                <c:pt idx="39">
                  <c:v>693.43478067076649</c:v>
                </c:pt>
                <c:pt idx="40">
                  <c:v>724.43137016123001</c:v>
                </c:pt>
                <c:pt idx="41">
                  <c:v>743.64750002445726</c:v>
                </c:pt>
                <c:pt idx="42">
                  <c:v>762.70802564573751</c:v>
                </c:pt>
                <c:pt idx="43">
                  <c:v>781.56126874887559</c:v>
                </c:pt>
                <c:pt idx="44">
                  <c:v>800.21373841030072</c:v>
                </c:pt>
                <c:pt idx="45">
                  <c:v>818.43183565098661</c:v>
                </c:pt>
                <c:pt idx="46">
                  <c:v>835.93687478078209</c:v>
                </c:pt>
                <c:pt idx="47">
                  <c:v>851.25761047696142</c:v>
                </c:pt>
                <c:pt idx="48">
                  <c:v>864.64056764629277</c:v>
                </c:pt>
                <c:pt idx="49">
                  <c:v>876.37382895143674</c:v>
                </c:pt>
                <c:pt idx="50">
                  <c:v>886.70085154824847</c:v>
                </c:pt>
                <c:pt idx="51">
                  <c:v>895.87976506409177</c:v>
                </c:pt>
                <c:pt idx="52">
                  <c:v>903.91667455432616</c:v>
                </c:pt>
                <c:pt idx="53">
                  <c:v>910.98516993052181</c:v>
                </c:pt>
                <c:pt idx="54">
                  <c:v>917.20135442513129</c:v>
                </c:pt>
                <c:pt idx="55">
                  <c:v>922.6968985983367</c:v>
                </c:pt>
                <c:pt idx="56">
                  <c:v>927.52475949196014</c:v>
                </c:pt>
                <c:pt idx="57">
                  <c:v>931.72440571756306</c:v>
                </c:pt>
                <c:pt idx="58">
                  <c:v>935.39745399116146</c:v>
                </c:pt>
                <c:pt idx="59">
                  <c:v>938.62866298183872</c:v>
                </c:pt>
                <c:pt idx="60">
                  <c:v>941.43155241409113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AD-4010-88DD-A9F662F3F918}"/>
            </c:ext>
          </c:extLst>
        </c:ser>
        <c:ser>
          <c:idx val="8"/>
          <c:order val="8"/>
          <c:tx>
            <c:strRef>
              <c:f>'Figure of emission reductions'!$B$65</c:f>
              <c:strCache>
                <c:ptCount val="1"/>
                <c:pt idx="0">
                  <c:v>Energy-derived CO2 emissions measures</c:v>
                </c:pt>
              </c:strCache>
            </c:strRef>
          </c:tx>
          <c:cat>
            <c:numRef>
              <c:f>'Figure of emission reductions'!$C$39:$BK$39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emission reductions'!$C$65:$BK$65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267.93111858872817</c:v>
                </c:pt>
                <c:pt idx="31">
                  <c:v>321.70472080678337</c:v>
                </c:pt>
                <c:pt idx="32">
                  <c:v>377.28170202161255</c:v>
                </c:pt>
                <c:pt idx="33">
                  <c:v>433.73643965701649</c:v>
                </c:pt>
                <c:pt idx="34">
                  <c:v>487.85405129463561</c:v>
                </c:pt>
                <c:pt idx="35">
                  <c:v>545.64032246141869</c:v>
                </c:pt>
                <c:pt idx="36">
                  <c:v>712.20849288049885</c:v>
                </c:pt>
                <c:pt idx="37">
                  <c:v>875.26585877689467</c:v>
                </c:pt>
                <c:pt idx="38">
                  <c:v>1032.0790469063195</c:v>
                </c:pt>
                <c:pt idx="39">
                  <c:v>1184.7243448664431</c:v>
                </c:pt>
                <c:pt idx="40">
                  <c:v>1331.509465742849</c:v>
                </c:pt>
                <c:pt idx="41">
                  <c:v>1441.8509621859812</c:v>
                </c:pt>
                <c:pt idx="42">
                  <c:v>1554.3989589561361</c:v>
                </c:pt>
                <c:pt idx="43">
                  <c:v>1666.4295767637341</c:v>
                </c:pt>
                <c:pt idx="44">
                  <c:v>1775.7281831131318</c:v>
                </c:pt>
                <c:pt idx="45">
                  <c:v>2077.3001283745107</c:v>
                </c:pt>
                <c:pt idx="46">
                  <c:v>2163.0419957684403</c:v>
                </c:pt>
                <c:pt idx="47">
                  <c:v>2248.9402715793503</c:v>
                </c:pt>
                <c:pt idx="48">
                  <c:v>2336.2283578051415</c:v>
                </c:pt>
                <c:pt idx="49">
                  <c:v>2422.1993727261188</c:v>
                </c:pt>
                <c:pt idx="50">
                  <c:v>2487.1623395280208</c:v>
                </c:pt>
                <c:pt idx="51">
                  <c:v>2480.655988306552</c:v>
                </c:pt>
                <c:pt idx="52">
                  <c:v>2477.4623738622713</c:v>
                </c:pt>
                <c:pt idx="53">
                  <c:v>2469.9416907722361</c:v>
                </c:pt>
                <c:pt idx="54">
                  <c:v>2464.4578443088649</c:v>
                </c:pt>
                <c:pt idx="55">
                  <c:v>2456.4183246203002</c:v>
                </c:pt>
                <c:pt idx="56">
                  <c:v>2454.2540887486521</c:v>
                </c:pt>
                <c:pt idx="57">
                  <c:v>2450.7759496704043</c:v>
                </c:pt>
                <c:pt idx="58">
                  <c:v>2447.4031858783924</c:v>
                </c:pt>
                <c:pt idx="59">
                  <c:v>2447.2997027222168</c:v>
                </c:pt>
                <c:pt idx="60">
                  <c:v>2456.0651346081004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AD-4010-88DD-A9F662F3F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138736"/>
        <c:axId val="1"/>
        <c:extLst/>
      </c:areaChart>
      <c:catAx>
        <c:axId val="87913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  <a:effectLst/>
        </c:sp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sz="900" b="0" i="0" u="none" strike="noStrike" baseline="0">
                    <a:effectLst/>
                  </a:rPr>
                  <a:t>GHG emissions</a:t>
                </a:r>
                <a:r>
                  <a:rPr lang="ja-JP"/>
                  <a:t>（</a:t>
                </a:r>
                <a:r>
                  <a:rPr lang="en-US"/>
                  <a:t>ktCO</a:t>
                </a:r>
                <a:r>
                  <a:rPr lang="en-US" baseline="-25000"/>
                  <a:t>2</a:t>
                </a:r>
                <a:r>
                  <a:rPr lang="ja-JP"/>
                  <a:t>）</a:t>
                </a:r>
              </a:p>
            </c:rich>
          </c:tx>
          <c:overlay val="0"/>
          <c:spPr>
            <a:effectLst/>
          </c:spPr>
        </c:title>
        <c:numFmt formatCode="#,##0_);[Red]\(#,##0\)" sourceLinked="1"/>
        <c:majorTickMark val="out"/>
        <c:minorTickMark val="none"/>
        <c:tickLblPos val="nextTo"/>
        <c:spPr>
          <a:effectLst/>
        </c:spPr>
        <c:crossAx val="879138736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1482728121234317"/>
          <c:y val="0.87795005924861702"/>
          <c:w val="0.85095504935117194"/>
          <c:h val="0.10333597342714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5677321283577"/>
          <c:y val="2.0187457230805422E-2"/>
          <c:w val="0.83180495110608099"/>
          <c:h val="0.802817024543656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of GHG emissions'!$I$4</c:f>
              <c:strCache>
                <c:ptCount val="1"/>
                <c:pt idx="0">
                  <c:v>Final disposal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'Figure of GHG emissions'!$J$3:$BR$3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GHG emissions'!$J$4:$BR$4</c:f>
              <c:numCache>
                <c:formatCode>#,##0_);[Red]\(#,##0\)</c:formatCode>
                <c:ptCount val="61"/>
                <c:pt idx="0">
                  <c:v>9604.7720791993888</c:v>
                </c:pt>
                <c:pt idx="1">
                  <c:v>9534.8444022853892</c:v>
                </c:pt>
                <c:pt idx="2">
                  <c:v>9527.057036475966</c:v>
                </c:pt>
                <c:pt idx="3">
                  <c:v>9378.8150631009539</c:v>
                </c:pt>
                <c:pt idx="4">
                  <c:v>9266.6666476054943</c:v>
                </c:pt>
                <c:pt idx="5">
                  <c:v>9024.4157430735577</c:v>
                </c:pt>
                <c:pt idx="6">
                  <c:v>8789.8988961558025</c:v>
                </c:pt>
                <c:pt idx="7">
                  <c:v>8516.8034721320601</c:v>
                </c:pt>
                <c:pt idx="8">
                  <c:v>8199.5555572067697</c:v>
                </c:pt>
                <c:pt idx="9">
                  <c:v>7896.5482841501171</c:v>
                </c:pt>
                <c:pt idx="10">
                  <c:v>7612.4918466535773</c:v>
                </c:pt>
                <c:pt idx="11">
                  <c:v>7334.4916678005247</c:v>
                </c:pt>
                <c:pt idx="12">
                  <c:v>7049.567574534196</c:v>
                </c:pt>
                <c:pt idx="13">
                  <c:v>6754.2563657692908</c:v>
                </c:pt>
                <c:pt idx="14">
                  <c:v>6435.6821005250167</c:v>
                </c:pt>
                <c:pt idx="15">
                  <c:v>6129.9564142466188</c:v>
                </c:pt>
                <c:pt idx="16">
                  <c:v>5814.5180359211754</c:v>
                </c:pt>
                <c:pt idx="17">
                  <c:v>5519.1981593818145</c:v>
                </c:pt>
                <c:pt idx="18">
                  <c:v>5177.0843761734341</c:v>
                </c:pt>
                <c:pt idx="19">
                  <c:v>4869.7682424834275</c:v>
                </c:pt>
                <c:pt idx="20">
                  <c:v>4553.2032353216582</c:v>
                </c:pt>
                <c:pt idx="21">
                  <c:v>4301.9881216681442</c:v>
                </c:pt>
                <c:pt idx="22">
                  <c:v>4086.5809495368053</c:v>
                </c:pt>
                <c:pt idx="23">
                  <c:v>3881.3593357092527</c:v>
                </c:pt>
                <c:pt idx="24">
                  <c:v>3658.8292597524564</c:v>
                </c:pt>
                <c:pt idx="25">
                  <c:v>3466.5847795778345</c:v>
                </c:pt>
                <c:pt idx="26">
                  <c:v>3267.1100536426438</c:v>
                </c:pt>
                <c:pt idx="27">
                  <c:v>3111.9548228011986</c:v>
                </c:pt>
                <c:pt idx="28">
                  <c:v>2949.43472078887</c:v>
                </c:pt>
                <c:pt idx="29">
                  <c:v>2810.7982676196648</c:v>
                </c:pt>
                <c:pt idx="30">
                  <c:v>2681.8378503483978</c:v>
                </c:pt>
                <c:pt idx="31">
                  <c:v>2560.1646784280924</c:v>
                </c:pt>
                <c:pt idx="32">
                  <c:v>2445.5628106135609</c:v>
                </c:pt>
                <c:pt idx="33">
                  <c:v>2336.8398063850509</c:v>
                </c:pt>
                <c:pt idx="34">
                  <c:v>2233.2885323143132</c:v>
                </c:pt>
                <c:pt idx="35">
                  <c:v>2134.3015588358448</c:v>
                </c:pt>
                <c:pt idx="36">
                  <c:v>2039.3519024118289</c:v>
                </c:pt>
                <c:pt idx="37">
                  <c:v>1951.0206667917485</c:v>
                </c:pt>
                <c:pt idx="38">
                  <c:v>1868.5222647099431</c:v>
                </c:pt>
                <c:pt idx="39">
                  <c:v>1791.1764332517496</c:v>
                </c:pt>
                <c:pt idx="40">
                  <c:v>1718.3921479321962</c:v>
                </c:pt>
                <c:pt idx="41">
                  <c:v>1649.6542805651347</c:v>
                </c:pt>
                <c:pt idx="42">
                  <c:v>1584.5234461204993</c:v>
                </c:pt>
                <c:pt idx="43">
                  <c:v>1522.6003172049739</c:v>
                </c:pt>
                <c:pt idx="44">
                  <c:v>1463.5338815091486</c:v>
                </c:pt>
                <c:pt idx="45">
                  <c:v>1407.3300271278333</c:v>
                </c:pt>
                <c:pt idx="46">
                  <c:v>1354.320711496837</c:v>
                </c:pt>
                <c:pt idx="47">
                  <c:v>1305.4782439072517</c:v>
                </c:pt>
                <c:pt idx="48">
                  <c:v>1260.3240498086957</c:v>
                </c:pt>
                <c:pt idx="49">
                  <c:v>1218.4454574596216</c:v>
                </c:pt>
                <c:pt idx="50">
                  <c:v>1179.4854349421619</c:v>
                </c:pt>
                <c:pt idx="51">
                  <c:v>1143.1340779768925</c:v>
                </c:pt>
                <c:pt idx="52">
                  <c:v>1109.1215354386513</c:v>
                </c:pt>
                <c:pt idx="53">
                  <c:v>1077.2121112025391</c:v>
                </c:pt>
                <c:pt idx="54">
                  <c:v>1047.1993267106761</c:v>
                </c:pt>
                <c:pt idx="55">
                  <c:v>1018.9017707673845</c:v>
                </c:pt>
                <c:pt idx="56">
                  <c:v>992.15959960611519</c:v>
                </c:pt>
                <c:pt idx="57">
                  <c:v>966.83157619825613</c:v>
                </c:pt>
                <c:pt idx="58">
                  <c:v>942.79256214176132</c:v>
                </c:pt>
                <c:pt idx="59">
                  <c:v>919.93138601527482</c:v>
                </c:pt>
                <c:pt idx="60">
                  <c:v>898.14902500983771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F-405B-976B-147982B55B52}"/>
            </c:ext>
          </c:extLst>
        </c:ser>
        <c:ser>
          <c:idx val="5"/>
          <c:order val="1"/>
          <c:tx>
            <c:strRef>
              <c:f>'Figure of GHG emissions'!$I$5</c:f>
              <c:strCache>
                <c:ptCount val="1"/>
                <c:pt idx="0">
                  <c:v>Biological treatment</c:v>
                </c:pt>
              </c:strCache>
            </c:strRef>
          </c:tx>
          <c:spPr>
            <a:solidFill>
              <a:srgbClr val="006800"/>
            </a:solidFill>
          </c:spPr>
          <c:invertIfNegative val="0"/>
          <c:cat>
            <c:numRef>
              <c:f>'Figure of GHG emissions'!$J$3:$BR$3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GHG emissions'!$J$5:$BR$5</c:f>
              <c:numCache>
                <c:formatCode>#,##0_);[Red]\(#,##0\)</c:formatCode>
                <c:ptCount val="61"/>
                <c:pt idx="0">
                  <c:v>234.76538274806074</c:v>
                </c:pt>
                <c:pt idx="1">
                  <c:v>232.19233191997688</c:v>
                </c:pt>
                <c:pt idx="2">
                  <c:v>232.69274798340837</c:v>
                </c:pt>
                <c:pt idx="3">
                  <c:v>233.24461147207893</c:v>
                </c:pt>
                <c:pt idx="4">
                  <c:v>232.08943706949879</c:v>
                </c:pt>
                <c:pt idx="5">
                  <c:v>232.61544935502752</c:v>
                </c:pt>
                <c:pt idx="6">
                  <c:v>233.19913890565715</c:v>
                </c:pt>
                <c:pt idx="7">
                  <c:v>234.29378591065716</c:v>
                </c:pt>
                <c:pt idx="8">
                  <c:v>233.07134267761717</c:v>
                </c:pt>
                <c:pt idx="9">
                  <c:v>234.02743015579716</c:v>
                </c:pt>
                <c:pt idx="10">
                  <c:v>235.25246679241718</c:v>
                </c:pt>
                <c:pt idx="11">
                  <c:v>237.40731662245716</c:v>
                </c:pt>
                <c:pt idx="12">
                  <c:v>301.18840716783427</c:v>
                </c:pt>
                <c:pt idx="13">
                  <c:v>354.07485131001999</c:v>
                </c:pt>
                <c:pt idx="14">
                  <c:v>365.53318013136112</c:v>
                </c:pt>
                <c:pt idx="15">
                  <c:v>414.40765615059684</c:v>
                </c:pt>
                <c:pt idx="16">
                  <c:v>427.8147606939981</c:v>
                </c:pt>
                <c:pt idx="17">
                  <c:v>413.16087510841487</c:v>
                </c:pt>
                <c:pt idx="18">
                  <c:v>464.43040128705104</c:v>
                </c:pt>
                <c:pt idx="19">
                  <c:v>460.35674647204843</c:v>
                </c:pt>
                <c:pt idx="20">
                  <c:v>401.80332770500269</c:v>
                </c:pt>
                <c:pt idx="21">
                  <c:v>444.244158783633</c:v>
                </c:pt>
                <c:pt idx="22">
                  <c:v>439.75779134601999</c:v>
                </c:pt>
                <c:pt idx="23">
                  <c:v>434.87904965755519</c:v>
                </c:pt>
                <c:pt idx="24">
                  <c:v>433.03472180024426</c:v>
                </c:pt>
                <c:pt idx="25">
                  <c:v>441.32156168033725</c:v>
                </c:pt>
                <c:pt idx="26">
                  <c:v>446.38590074031367</c:v>
                </c:pt>
                <c:pt idx="27">
                  <c:v>387.82733833594841</c:v>
                </c:pt>
                <c:pt idx="28">
                  <c:v>384.50400485071049</c:v>
                </c:pt>
                <c:pt idx="29">
                  <c:v>383.47998165871053</c:v>
                </c:pt>
                <c:pt idx="30">
                  <c:v>383.58140356123317</c:v>
                </c:pt>
                <c:pt idx="31">
                  <c:v>383.38253824147512</c:v>
                </c:pt>
                <c:pt idx="32">
                  <c:v>383.15877221736605</c:v>
                </c:pt>
                <c:pt idx="33">
                  <c:v>382.91755976642548</c:v>
                </c:pt>
                <c:pt idx="34">
                  <c:v>382.71498219819597</c:v>
                </c:pt>
                <c:pt idx="35">
                  <c:v>382.41658917151034</c:v>
                </c:pt>
                <c:pt idx="36">
                  <c:v>382.15800927002306</c:v>
                </c:pt>
                <c:pt idx="37">
                  <c:v>381.89459978314022</c:v>
                </c:pt>
                <c:pt idx="38">
                  <c:v>381.67071409357175</c:v>
                </c:pt>
                <c:pt idx="39">
                  <c:v>381.35429335693942</c:v>
                </c:pt>
                <c:pt idx="40">
                  <c:v>381.07770938130642</c:v>
                </c:pt>
                <c:pt idx="41">
                  <c:v>380.87454489490364</c:v>
                </c:pt>
                <c:pt idx="42">
                  <c:v>380.70845872669634</c:v>
                </c:pt>
                <c:pt idx="43">
                  <c:v>380.45609074909237</c:v>
                </c:pt>
                <c:pt idx="44">
                  <c:v>380.24114710649263</c:v>
                </c:pt>
                <c:pt idx="45">
                  <c:v>380.02270292365614</c:v>
                </c:pt>
                <c:pt idx="46">
                  <c:v>379.84091332279081</c:v>
                </c:pt>
                <c:pt idx="47">
                  <c:v>379.57595297325088</c:v>
                </c:pt>
                <c:pt idx="48">
                  <c:v>379.34823376441403</c:v>
                </c:pt>
                <c:pt idx="49">
                  <c:v>379.11804804968858</c:v>
                </c:pt>
                <c:pt idx="50">
                  <c:v>378.92457074241611</c:v>
                </c:pt>
                <c:pt idx="51">
                  <c:v>378.65170957411181</c:v>
                </c:pt>
                <c:pt idx="52">
                  <c:v>378.41635051705822</c:v>
                </c:pt>
                <c:pt idx="53">
                  <c:v>378.18009439504686</c:v>
                </c:pt>
                <c:pt idx="54">
                  <c:v>377.94334746605347</c:v>
                </c:pt>
                <c:pt idx="55">
                  <c:v>377.74371763041279</c:v>
                </c:pt>
                <c:pt idx="56">
                  <c:v>377.46973798730033</c:v>
                </c:pt>
                <c:pt idx="57">
                  <c:v>377.23336243981737</c:v>
                </c:pt>
                <c:pt idx="58">
                  <c:v>376.99745656206494</c:v>
                </c:pt>
                <c:pt idx="59">
                  <c:v>376.79802945873251</c:v>
                </c:pt>
                <c:pt idx="60">
                  <c:v>376.5270388083029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F-405B-976B-147982B55B52}"/>
            </c:ext>
          </c:extLst>
        </c:ser>
        <c:ser>
          <c:idx val="2"/>
          <c:order val="2"/>
          <c:tx>
            <c:strRef>
              <c:f>'Figure of GHG emissions'!$I$6</c:f>
              <c:strCache>
                <c:ptCount val="1"/>
                <c:pt idx="0">
                  <c:v>Incineration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'Figure of GHG emissions'!$J$3:$BR$3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GHG emissions'!$J$6:$BR$6</c:f>
              <c:numCache>
                <c:formatCode>#,##0_);[Red]\(#,##0\)</c:formatCode>
                <c:ptCount val="61"/>
                <c:pt idx="0">
                  <c:v>13713.829333594516</c:v>
                </c:pt>
                <c:pt idx="1">
                  <c:v>13794.046158696616</c:v>
                </c:pt>
                <c:pt idx="2">
                  <c:v>14975.575424064171</c:v>
                </c:pt>
                <c:pt idx="3">
                  <c:v>14763.327173345646</c:v>
                </c:pt>
                <c:pt idx="4">
                  <c:v>17420.169660147156</c:v>
                </c:pt>
                <c:pt idx="5">
                  <c:v>17842.021226353034</c:v>
                </c:pt>
                <c:pt idx="6">
                  <c:v>18395.017472713687</c:v>
                </c:pt>
                <c:pt idx="7">
                  <c:v>19033.508541170515</c:v>
                </c:pt>
                <c:pt idx="8">
                  <c:v>19032.363084790584</c:v>
                </c:pt>
                <c:pt idx="9">
                  <c:v>18861.820494925887</c:v>
                </c:pt>
                <c:pt idx="10">
                  <c:v>18965.913547657397</c:v>
                </c:pt>
                <c:pt idx="11">
                  <c:v>17681.406557795653</c:v>
                </c:pt>
                <c:pt idx="12">
                  <c:v>16992.656383037011</c:v>
                </c:pt>
                <c:pt idx="13">
                  <c:v>17034.692049542846</c:v>
                </c:pt>
                <c:pt idx="14">
                  <c:v>16527.252841695259</c:v>
                </c:pt>
                <c:pt idx="15">
                  <c:v>16146.902360234091</c:v>
                </c:pt>
                <c:pt idx="16">
                  <c:v>15242.268927714502</c:v>
                </c:pt>
                <c:pt idx="17">
                  <c:v>15297.810830051805</c:v>
                </c:pt>
                <c:pt idx="18">
                  <c:v>16259.141411711953</c:v>
                </c:pt>
                <c:pt idx="19">
                  <c:v>13779.288296305043</c:v>
                </c:pt>
                <c:pt idx="20">
                  <c:v>14012.452811639094</c:v>
                </c:pt>
                <c:pt idx="21">
                  <c:v>13259.583732174564</c:v>
                </c:pt>
                <c:pt idx="22">
                  <c:v>13842.762187799295</c:v>
                </c:pt>
                <c:pt idx="23">
                  <c:v>13739.478452188714</c:v>
                </c:pt>
                <c:pt idx="24">
                  <c:v>13152.997724302457</c:v>
                </c:pt>
                <c:pt idx="25">
                  <c:v>13163.663998216347</c:v>
                </c:pt>
                <c:pt idx="26">
                  <c:v>12413.855391735531</c:v>
                </c:pt>
                <c:pt idx="27">
                  <c:v>12183.80784711158</c:v>
                </c:pt>
                <c:pt idx="28">
                  <c:v>13065.595237918571</c:v>
                </c:pt>
                <c:pt idx="29">
                  <c:v>12976.16573873887</c:v>
                </c:pt>
                <c:pt idx="30">
                  <c:v>12135.613623495472</c:v>
                </c:pt>
                <c:pt idx="31">
                  <c:v>11376.16792526455</c:v>
                </c:pt>
                <c:pt idx="32">
                  <c:v>10644.163200391105</c:v>
                </c:pt>
                <c:pt idx="33">
                  <c:v>9935.8936346760711</c:v>
                </c:pt>
                <c:pt idx="34">
                  <c:v>9263.006337978728</c:v>
                </c:pt>
                <c:pt idx="35">
                  <c:v>8606.2253709707165</c:v>
                </c:pt>
                <c:pt idx="36">
                  <c:v>8050.0146185309641</c:v>
                </c:pt>
                <c:pt idx="37">
                  <c:v>7515.7189980807298</c:v>
                </c:pt>
                <c:pt idx="38">
                  <c:v>7011.5217473929542</c:v>
                </c:pt>
                <c:pt idx="39">
                  <c:v>6525.7334674094964</c:v>
                </c:pt>
                <c:pt idx="40">
                  <c:v>6064.6736766541644</c:v>
                </c:pt>
                <c:pt idx="41">
                  <c:v>5736.8611254500602</c:v>
                </c:pt>
                <c:pt idx="42">
                  <c:v>5431.2787444951</c:v>
                </c:pt>
                <c:pt idx="43">
                  <c:v>5133.5052200474847</c:v>
                </c:pt>
                <c:pt idx="44">
                  <c:v>4845.9149122359795</c:v>
                </c:pt>
                <c:pt idx="45">
                  <c:v>4566.7857343508376</c:v>
                </c:pt>
                <c:pt idx="46">
                  <c:v>4535.7020796137404</c:v>
                </c:pt>
                <c:pt idx="47">
                  <c:v>4505.4581301398657</c:v>
                </c:pt>
                <c:pt idx="48">
                  <c:v>4475.1819782892917</c:v>
                </c:pt>
                <c:pt idx="49">
                  <c:v>4444.8080747963668</c:v>
                </c:pt>
                <c:pt idx="50">
                  <c:v>4414.3715463143499</c:v>
                </c:pt>
                <c:pt idx="51">
                  <c:v>4402.8856278810863</c:v>
                </c:pt>
                <c:pt idx="52">
                  <c:v>4391.4094292912987</c:v>
                </c:pt>
                <c:pt idx="53">
                  <c:v>4379.8825006609986</c:v>
                </c:pt>
                <c:pt idx="54">
                  <c:v>4368.3412723331112</c:v>
                </c:pt>
                <c:pt idx="55">
                  <c:v>4356.795836450623</c:v>
                </c:pt>
                <c:pt idx="56">
                  <c:v>4345.2323104656625</c:v>
                </c:pt>
                <c:pt idx="57">
                  <c:v>4333.7258221127186</c:v>
                </c:pt>
                <c:pt idx="58">
                  <c:v>4322.2097290624642</c:v>
                </c:pt>
                <c:pt idx="59">
                  <c:v>4310.7076529449469</c:v>
                </c:pt>
                <c:pt idx="60">
                  <c:v>4299.195897721298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F-405B-976B-147982B55B52}"/>
            </c:ext>
          </c:extLst>
        </c:ser>
        <c:ser>
          <c:idx val="3"/>
          <c:order val="3"/>
          <c:tx>
            <c:strRef>
              <c:f>'Figure of GHG emissions'!$I$7</c:f>
              <c:strCache>
                <c:ptCount val="1"/>
                <c:pt idx="0">
                  <c:v>Use as raw material or fuel</c:v>
                </c:pt>
              </c:strCache>
            </c:strRef>
          </c:tx>
          <c:spPr>
            <a:solidFill>
              <a:srgbClr val="F88608"/>
            </a:solidFill>
          </c:spPr>
          <c:invertIfNegative val="0"/>
          <c:cat>
            <c:numRef>
              <c:f>'Figure of GHG emissions'!$J$3:$BR$3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GHG emissions'!$J$7:$BR$7</c:f>
              <c:numCache>
                <c:formatCode>#,##0_);[Red]\(#,##0\)</c:formatCode>
                <c:ptCount val="61"/>
                <c:pt idx="0">
                  <c:v>11115.229834195532</c:v>
                </c:pt>
                <c:pt idx="1">
                  <c:v>11302.123305741196</c:v>
                </c:pt>
                <c:pt idx="2">
                  <c:v>12076.719436838996</c:v>
                </c:pt>
                <c:pt idx="3">
                  <c:v>11368.491244540061</c:v>
                </c:pt>
                <c:pt idx="4">
                  <c:v>12449.121606126428</c:v>
                </c:pt>
                <c:pt idx="5">
                  <c:v>12744.046923300348</c:v>
                </c:pt>
                <c:pt idx="6">
                  <c:v>12829.132337546116</c:v>
                </c:pt>
                <c:pt idx="7">
                  <c:v>13820.884129623993</c:v>
                </c:pt>
                <c:pt idx="8">
                  <c:v>14033.88785573872</c:v>
                </c:pt>
                <c:pt idx="9">
                  <c:v>14176.537242139271</c:v>
                </c:pt>
                <c:pt idx="10">
                  <c:v>15511.26624178931</c:v>
                </c:pt>
                <c:pt idx="11">
                  <c:v>16434.77806181983</c:v>
                </c:pt>
                <c:pt idx="12">
                  <c:v>17256.55169960147</c:v>
                </c:pt>
                <c:pt idx="13">
                  <c:v>18191.346203483645</c:v>
                </c:pt>
                <c:pt idx="14">
                  <c:v>18040.796246631704</c:v>
                </c:pt>
                <c:pt idx="15">
                  <c:v>17792.63094689131</c:v>
                </c:pt>
                <c:pt idx="16">
                  <c:v>17027.148528985093</c:v>
                </c:pt>
                <c:pt idx="17">
                  <c:v>17419.832368080755</c:v>
                </c:pt>
                <c:pt idx="18">
                  <c:v>17605.350812025077</c:v>
                </c:pt>
                <c:pt idx="19">
                  <c:v>16515.867091083936</c:v>
                </c:pt>
                <c:pt idx="20">
                  <c:v>16902.807836667715</c:v>
                </c:pt>
                <c:pt idx="21">
                  <c:v>16943.002336851561</c:v>
                </c:pt>
                <c:pt idx="22">
                  <c:v>18056.05433216054</c:v>
                </c:pt>
                <c:pt idx="23">
                  <c:v>17581.455275792319</c:v>
                </c:pt>
                <c:pt idx="24">
                  <c:v>17329.843865827046</c:v>
                </c:pt>
                <c:pt idx="25">
                  <c:v>17766.374791949249</c:v>
                </c:pt>
                <c:pt idx="26">
                  <c:v>18577.892598358769</c:v>
                </c:pt>
                <c:pt idx="27">
                  <c:v>19139.456888102326</c:v>
                </c:pt>
                <c:pt idx="28">
                  <c:v>18985.890182879222</c:v>
                </c:pt>
                <c:pt idx="29">
                  <c:v>19298.475423999724</c:v>
                </c:pt>
                <c:pt idx="30">
                  <c:v>19128.415690024074</c:v>
                </c:pt>
                <c:pt idx="31">
                  <c:v>19085.39067596852</c:v>
                </c:pt>
                <c:pt idx="32">
                  <c:v>19029.59016711179</c:v>
                </c:pt>
                <c:pt idx="33">
                  <c:v>18946.266403304788</c:v>
                </c:pt>
                <c:pt idx="34">
                  <c:v>18857.410815953081</c:v>
                </c:pt>
                <c:pt idx="35">
                  <c:v>18700.909052560768</c:v>
                </c:pt>
                <c:pt idx="36">
                  <c:v>18552.129789836112</c:v>
                </c:pt>
                <c:pt idx="37">
                  <c:v>18377.361859800538</c:v>
                </c:pt>
                <c:pt idx="38">
                  <c:v>18199.474606343214</c:v>
                </c:pt>
                <c:pt idx="39">
                  <c:v>17951.674399598138</c:v>
                </c:pt>
                <c:pt idx="40">
                  <c:v>17700.310521000927</c:v>
                </c:pt>
                <c:pt idx="41">
                  <c:v>17715.391278272094</c:v>
                </c:pt>
                <c:pt idx="42">
                  <c:v>17780.419533294509</c:v>
                </c:pt>
                <c:pt idx="43">
                  <c:v>17806.561332728132</c:v>
                </c:pt>
                <c:pt idx="44">
                  <c:v>17852.753711388756</c:v>
                </c:pt>
                <c:pt idx="45">
                  <c:v>17892.385208790449</c:v>
                </c:pt>
                <c:pt idx="46">
                  <c:v>17677.291904788468</c:v>
                </c:pt>
                <c:pt idx="47">
                  <c:v>17417.871902386702</c:v>
                </c:pt>
                <c:pt idx="48">
                  <c:v>17182.846117875066</c:v>
                </c:pt>
                <c:pt idx="49">
                  <c:v>16948.244826474907</c:v>
                </c:pt>
                <c:pt idx="50">
                  <c:v>16736.810640448177</c:v>
                </c:pt>
                <c:pt idx="51">
                  <c:v>16511.845095403722</c:v>
                </c:pt>
                <c:pt idx="52">
                  <c:v>16308.885463144916</c:v>
                </c:pt>
                <c:pt idx="53">
                  <c:v>16105.915837435357</c:v>
                </c:pt>
                <c:pt idx="54">
                  <c:v>15904.959576601255</c:v>
                </c:pt>
                <c:pt idx="55">
                  <c:v>15720.22693762525</c:v>
                </c:pt>
                <c:pt idx="56">
                  <c:v>15499.2646427858</c:v>
                </c:pt>
                <c:pt idx="57">
                  <c:v>15297.653783061629</c:v>
                </c:pt>
                <c:pt idx="58">
                  <c:v>15098.472653335954</c:v>
                </c:pt>
                <c:pt idx="59">
                  <c:v>14914.994648388687</c:v>
                </c:pt>
                <c:pt idx="60">
                  <c:v>14695.88889871523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0F-405B-976B-147982B55B52}"/>
            </c:ext>
          </c:extLst>
        </c:ser>
        <c:ser>
          <c:idx val="6"/>
          <c:order val="4"/>
          <c:tx>
            <c:strRef>
              <c:f>'Figure of GHG emissions'!$I$10</c:f>
              <c:strCache>
                <c:ptCount val="1"/>
                <c:pt idx="0">
                  <c:v>Energy-derived CO2 emissions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'Figure of GHG emissions'!$J$3:$BR$3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of GHG emissions'!$J$10:$BR$10</c:f>
              <c:numCache>
                <c:formatCode>#,##0_);[Red]\(#,##0\)</c:formatCode>
                <c:ptCount val="61"/>
                <c:pt idx="0">
                  <c:v>7597.731701656282</c:v>
                </c:pt>
                <c:pt idx="1">
                  <c:v>7204.8327263743777</c:v>
                </c:pt>
                <c:pt idx="2">
                  <c:v>7919.6045643619582</c:v>
                </c:pt>
                <c:pt idx="3">
                  <c:v>7684.4655118829724</c:v>
                </c:pt>
                <c:pt idx="4">
                  <c:v>9686.1613566309879</c:v>
                </c:pt>
                <c:pt idx="5">
                  <c:v>10342.035156862008</c:v>
                </c:pt>
                <c:pt idx="6">
                  <c:v>10491.080115201406</c:v>
                </c:pt>
                <c:pt idx="7">
                  <c:v>10389.580688487624</c:v>
                </c:pt>
                <c:pt idx="8">
                  <c:v>10250.040946602698</c:v>
                </c:pt>
                <c:pt idx="9">
                  <c:v>9744.2364795391732</c:v>
                </c:pt>
                <c:pt idx="10">
                  <c:v>9280.5470303992533</c:v>
                </c:pt>
                <c:pt idx="11">
                  <c:v>8967.4354965212933</c:v>
                </c:pt>
                <c:pt idx="12">
                  <c:v>8710.3626587221515</c:v>
                </c:pt>
                <c:pt idx="13">
                  <c:v>8588.6762582403753</c:v>
                </c:pt>
                <c:pt idx="14">
                  <c:v>8191.9591368304737</c:v>
                </c:pt>
                <c:pt idx="15">
                  <c:v>8051.6118443920068</c:v>
                </c:pt>
                <c:pt idx="16">
                  <c:v>7674.4405243511483</c:v>
                </c:pt>
                <c:pt idx="17">
                  <c:v>7767.8856224377996</c:v>
                </c:pt>
                <c:pt idx="18">
                  <c:v>7584.3262777080872</c:v>
                </c:pt>
                <c:pt idx="19">
                  <c:v>7214.8648686954057</c:v>
                </c:pt>
                <c:pt idx="20">
                  <c:v>7270.8382109384111</c:v>
                </c:pt>
                <c:pt idx="21">
                  <c:v>7783.6621043572122</c:v>
                </c:pt>
                <c:pt idx="22">
                  <c:v>8205.4951721649322</c:v>
                </c:pt>
                <c:pt idx="23">
                  <c:v>8274.0255641232015</c:v>
                </c:pt>
                <c:pt idx="24">
                  <c:v>8143.159200215101</c:v>
                </c:pt>
                <c:pt idx="25">
                  <c:v>7956.5232538783221</c:v>
                </c:pt>
                <c:pt idx="26">
                  <c:v>7948.4281754436288</c:v>
                </c:pt>
                <c:pt idx="27">
                  <c:v>8776.9456425061508</c:v>
                </c:pt>
                <c:pt idx="28">
                  <c:v>8745.6438762682337</c:v>
                </c:pt>
                <c:pt idx="29">
                  <c:v>8402.0393919608978</c:v>
                </c:pt>
                <c:pt idx="30">
                  <c:v>7888.0495238672529</c:v>
                </c:pt>
                <c:pt idx="31">
                  <c:v>7612.3878706162759</c:v>
                </c:pt>
                <c:pt idx="32">
                  <c:v>7342.6695814421482</c:v>
                </c:pt>
                <c:pt idx="33">
                  <c:v>7086.6933294682512</c:v>
                </c:pt>
                <c:pt idx="34">
                  <c:v>6845.1212993843365</c:v>
                </c:pt>
                <c:pt idx="35">
                  <c:v>6590.2325532099776</c:v>
                </c:pt>
                <c:pt idx="36">
                  <c:v>6231.943296755534</c:v>
                </c:pt>
                <c:pt idx="37">
                  <c:v>5880.7974530372121</c:v>
                </c:pt>
                <c:pt idx="38">
                  <c:v>5545.1381773078538</c:v>
                </c:pt>
                <c:pt idx="39">
                  <c:v>5214.8474739393459</c:v>
                </c:pt>
                <c:pt idx="40">
                  <c:v>4892.4472544405235</c:v>
                </c:pt>
                <c:pt idx="41">
                  <c:v>4673.6220376273031</c:v>
                </c:pt>
                <c:pt idx="42">
                  <c:v>4456.2499542941969</c:v>
                </c:pt>
                <c:pt idx="43">
                  <c:v>4234.4211756634686</c:v>
                </c:pt>
                <c:pt idx="44">
                  <c:v>4018.0823651697478</c:v>
                </c:pt>
                <c:pt idx="45">
                  <c:v>3611.3533543680842</c:v>
                </c:pt>
                <c:pt idx="46">
                  <c:v>3427.9511012790758</c:v>
                </c:pt>
                <c:pt idx="47">
                  <c:v>3239.272315862966</c:v>
                </c:pt>
                <c:pt idx="48">
                  <c:v>3052.6596172060576</c:v>
                </c:pt>
                <c:pt idx="49">
                  <c:v>2864.4740157002243</c:v>
                </c:pt>
                <c:pt idx="50">
                  <c:v>2709.0977644718164</c:v>
                </c:pt>
                <c:pt idx="51">
                  <c:v>2624.834314776017</c:v>
                </c:pt>
                <c:pt idx="52">
                  <c:v>2544.8045220072954</c:v>
                </c:pt>
                <c:pt idx="53">
                  <c:v>2461.6125068911324</c:v>
                </c:pt>
                <c:pt idx="54">
                  <c:v>2374.1343991166395</c:v>
                </c:pt>
                <c:pt idx="55">
                  <c:v>2302.2363788229604</c:v>
                </c:pt>
                <c:pt idx="56">
                  <c:v>2219.4099919023774</c:v>
                </c:pt>
                <c:pt idx="57">
                  <c:v>2137.2691745189036</c:v>
                </c:pt>
                <c:pt idx="58">
                  <c:v>2059.6447727940299</c:v>
                </c:pt>
                <c:pt idx="59">
                  <c:v>1993.2829149995837</c:v>
                </c:pt>
                <c:pt idx="60">
                  <c:v>1910.7043041951811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0F-405B-976B-147982B55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879138736"/>
        <c:axId val="1"/>
        <c:extLst/>
      </c:barChart>
      <c:catAx>
        <c:axId val="87913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  <a:effectLst/>
        </c:sp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 sz="900" b="0" i="0" u="none" strike="noStrike" baseline="0">
                    <a:effectLst/>
                  </a:rPr>
                  <a:t>GHG emissions</a:t>
                </a:r>
                <a:r>
                  <a:rPr lang="ja-JP"/>
                  <a:t>（</a:t>
                </a:r>
                <a:r>
                  <a:rPr lang="en-US"/>
                  <a:t>ktCO</a:t>
                </a:r>
                <a:r>
                  <a:rPr lang="en-US" baseline="-25000"/>
                  <a:t>2</a:t>
                </a:r>
                <a:r>
                  <a:rPr lang="ja-JP"/>
                  <a:t>）</a:t>
                </a:r>
              </a:p>
            </c:rich>
          </c:tx>
          <c:overlay val="0"/>
          <c:spPr>
            <a:effectLst/>
          </c:spPr>
        </c:title>
        <c:numFmt formatCode="#,##0_);[Red]\(#,##0\)" sourceLinked="1"/>
        <c:majorTickMark val="out"/>
        <c:minorTickMark val="none"/>
        <c:tickLblPos val="nextTo"/>
        <c:spPr>
          <a:effectLst/>
        </c:spPr>
        <c:crossAx val="879138736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6.1976442413875642E-2"/>
          <c:y val="0.8964945678487406"/>
          <c:w val="0.91863822287577446"/>
          <c:h val="8.976479161020291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9946073925201"/>
          <c:y val="0.16438705014120952"/>
          <c:w val="0.52393067579464436"/>
          <c:h val="0.823650325018538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616-41CA-AD1B-BC46DC6B08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616-41CA-AD1B-BC46DC6B08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616-41CA-AD1B-BC46DC6B086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616-41CA-AD1B-BC46DC6B086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616-41CA-AD1B-BC46DC6B086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616-41CA-AD1B-BC46DC6B086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2F7-44F0-B519-614BDA88A0A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16-41CA-AD1B-BC46DC6B086C}"/>
              </c:ext>
            </c:extLst>
          </c:dPt>
          <c:dLbls>
            <c:dLbl>
              <c:idx val="0"/>
              <c:layout>
                <c:manualLayout>
                  <c:x val="-8.1957856541991156E-2"/>
                  <c:y val="0.362461999857298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16-41CA-AD1B-BC46DC6B086C}"/>
                </c:ext>
              </c:extLst>
            </c:dLbl>
            <c:dLbl>
              <c:idx val="1"/>
              <c:layout>
                <c:manualLayout>
                  <c:x val="-1.6410067747885407E-2"/>
                  <c:y val="4.41688952525203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16-41CA-AD1B-BC46DC6B086C}"/>
                </c:ext>
              </c:extLst>
            </c:dLbl>
            <c:dLbl>
              <c:idx val="2"/>
              <c:layout>
                <c:manualLayout>
                  <c:x val="-4.5806113900877514E-2"/>
                  <c:y val="-6.261734589230268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16-41CA-AD1B-BC46DC6B086C}"/>
                </c:ext>
              </c:extLst>
            </c:dLbl>
            <c:dLbl>
              <c:idx val="3"/>
              <c:layout>
                <c:manualLayout>
                  <c:x val="-6.3730245427307847E-2"/>
                  <c:y val="-5.0093876713841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16-41CA-AD1B-BC46DC6B086C}"/>
                </c:ext>
              </c:extLst>
            </c:dLbl>
            <c:dLbl>
              <c:idx val="4"/>
              <c:layout>
                <c:manualLayout>
                  <c:x val="-2.190727186563711E-2"/>
                  <c:y val="-4.38321421246114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16-41CA-AD1B-BC46DC6B086C}"/>
                </c:ext>
              </c:extLst>
            </c:dLbl>
            <c:dLbl>
              <c:idx val="5"/>
              <c:layout>
                <c:manualLayout>
                  <c:x val="0"/>
                  <c:y val="-4.69630094192265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16-41CA-AD1B-BC46DC6B086C}"/>
                </c:ext>
              </c:extLst>
            </c:dLbl>
            <c:dLbl>
              <c:idx val="7"/>
              <c:layout>
                <c:manualLayout>
                  <c:x val="7.1696526105721331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16-41CA-AD1B-BC46DC6B0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'Details of CO2 frm incineration'!$D$56:$D$63</c:f>
              <c:strCache>
                <c:ptCount val="8"/>
                <c:pt idx="0">
                  <c:v>Plastics</c:v>
                </c:pt>
                <c:pt idx="1">
                  <c:v>Waste oil</c:v>
                </c:pt>
                <c:pt idx="2">
                  <c:v>Paper/ cardboard</c:v>
                </c:pt>
                <c:pt idx="3">
                  <c:v>Nappies</c:v>
                </c:pt>
                <c:pt idx="4">
                  <c:v>Textile</c:v>
                </c:pt>
                <c:pt idx="5">
                  <c:v>RDF and RPF</c:v>
                </c:pt>
                <c:pt idx="6">
                  <c:v>Waste tire</c:v>
                </c:pt>
                <c:pt idx="7">
                  <c:v>Other</c:v>
                </c:pt>
              </c:strCache>
            </c:strRef>
          </c:cat>
          <c:val>
            <c:numRef>
              <c:f>'Details of CO2 frm incineration'!$AH$56:$AH$63</c:f>
              <c:numCache>
                <c:formatCode>#,##0_);[Red]\(#,##0\)</c:formatCode>
                <c:ptCount val="8"/>
                <c:pt idx="0">
                  <c:v>14654.404321097854</c:v>
                </c:pt>
                <c:pt idx="1">
                  <c:v>9761.3434110095241</c:v>
                </c:pt>
                <c:pt idx="2">
                  <c:v>1191.5125058879783</c:v>
                </c:pt>
                <c:pt idx="3">
                  <c:v>687.93760241249822</c:v>
                </c:pt>
                <c:pt idx="4">
                  <c:v>1207.9247185289958</c:v>
                </c:pt>
                <c:pt idx="5">
                  <c:v>1819.1656037509874</c:v>
                </c:pt>
                <c:pt idx="6">
                  <c:v>973.4962442854511</c:v>
                </c:pt>
                <c:pt idx="7">
                  <c:v>1.0095433333333335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6-41CA-AD1B-BC46DC6B086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'Details of CO2 frm incineration'!$D$56</c:f>
              <c:strCache>
                <c:ptCount val="1"/>
                <c:pt idx="0">
                  <c:v>Plastics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incineration'!$E$56:$AH$56</c:f>
              <c:numCache>
                <c:formatCode>#,##0_);[Red]\(#,##0\)</c:formatCode>
                <c:ptCount val="30"/>
                <c:pt idx="0">
                  <c:v>11648.086490935602</c:v>
                </c:pt>
                <c:pt idx="1">
                  <c:v>11643.22849320368</c:v>
                </c:pt>
                <c:pt idx="2">
                  <c:v>11988.974333166803</c:v>
                </c:pt>
                <c:pt idx="3">
                  <c:v>12314.102276207104</c:v>
                </c:pt>
                <c:pt idx="4">
                  <c:v>13688.559057845396</c:v>
                </c:pt>
                <c:pt idx="5">
                  <c:v>14598.871600921699</c:v>
                </c:pt>
                <c:pt idx="6">
                  <c:v>15419.044996907794</c:v>
                </c:pt>
                <c:pt idx="7">
                  <c:v>15966.662157763374</c:v>
                </c:pt>
                <c:pt idx="8">
                  <c:v>16796.606667056418</c:v>
                </c:pt>
                <c:pt idx="9">
                  <c:v>16602.93964073966</c:v>
                </c:pt>
                <c:pt idx="10">
                  <c:v>16921.165086911933</c:v>
                </c:pt>
                <c:pt idx="11">
                  <c:v>17112.212829899901</c:v>
                </c:pt>
                <c:pt idx="12">
                  <c:v>17086.213358130655</c:v>
                </c:pt>
                <c:pt idx="13">
                  <c:v>17784.982561622397</c:v>
                </c:pt>
                <c:pt idx="14">
                  <c:v>17189.808022711823</c:v>
                </c:pt>
                <c:pt idx="15">
                  <c:v>15031.247052502898</c:v>
                </c:pt>
                <c:pt idx="16">
                  <c:v>13352.97959063863</c:v>
                </c:pt>
                <c:pt idx="17">
                  <c:v>13592.369722450623</c:v>
                </c:pt>
                <c:pt idx="18">
                  <c:v>14413.987365694804</c:v>
                </c:pt>
                <c:pt idx="19">
                  <c:v>12268.856789813102</c:v>
                </c:pt>
                <c:pt idx="20">
                  <c:v>12431.22485387636</c:v>
                </c:pt>
                <c:pt idx="21">
                  <c:v>12384.441892553634</c:v>
                </c:pt>
                <c:pt idx="22">
                  <c:v>13588.673710462497</c:v>
                </c:pt>
                <c:pt idx="23">
                  <c:v>13848.116051134582</c:v>
                </c:pt>
                <c:pt idx="24">
                  <c:v>12955.050930118705</c:v>
                </c:pt>
                <c:pt idx="25">
                  <c:v>13520.530992632421</c:v>
                </c:pt>
                <c:pt idx="26">
                  <c:v>13467.314382131437</c:v>
                </c:pt>
                <c:pt idx="27">
                  <c:v>14134.45569127785</c:v>
                </c:pt>
                <c:pt idx="28">
                  <c:v>14337.715752618489</c:v>
                </c:pt>
                <c:pt idx="29">
                  <c:v>14654.404321097854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1-4C01-957D-29E936029554}"/>
            </c:ext>
          </c:extLst>
        </c:ser>
        <c:ser>
          <c:idx val="1"/>
          <c:order val="1"/>
          <c:tx>
            <c:strRef>
              <c:f>'Details of CO2 frm incineration'!$D$57</c:f>
              <c:strCache>
                <c:ptCount val="1"/>
                <c:pt idx="0">
                  <c:v>Waste oil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incineration'!$E$57:$AH$57</c:f>
              <c:numCache>
                <c:formatCode>#,##0_);[Red]\(#,##0\)</c:formatCode>
                <c:ptCount val="30"/>
                <c:pt idx="0">
                  <c:v>7999.5408388418218</c:v>
                </c:pt>
                <c:pt idx="1">
                  <c:v>8094.9961823260892</c:v>
                </c:pt>
                <c:pt idx="2">
                  <c:v>9442.1537093788556</c:v>
                </c:pt>
                <c:pt idx="3">
                  <c:v>8118.31166286796</c:v>
                </c:pt>
                <c:pt idx="4">
                  <c:v>10161.075748385932</c:v>
                </c:pt>
                <c:pt idx="5">
                  <c:v>9652.2617631846224</c:v>
                </c:pt>
                <c:pt idx="6">
                  <c:v>9211.9653518693194</c:v>
                </c:pt>
                <c:pt idx="7">
                  <c:v>10056.469854989849</c:v>
                </c:pt>
                <c:pt idx="8">
                  <c:v>9460.544275358141</c:v>
                </c:pt>
                <c:pt idx="9">
                  <c:v>9417.2576132119048</c:v>
                </c:pt>
                <c:pt idx="10">
                  <c:v>10543.672633737371</c:v>
                </c:pt>
                <c:pt idx="11">
                  <c:v>9926.1916300222929</c:v>
                </c:pt>
                <c:pt idx="12">
                  <c:v>10193.900059513262</c:v>
                </c:pt>
                <c:pt idx="13">
                  <c:v>10337.861955710614</c:v>
                </c:pt>
                <c:pt idx="14">
                  <c:v>10530.893912136551</c:v>
                </c:pt>
                <c:pt idx="15">
                  <c:v>11033.827261515929</c:v>
                </c:pt>
                <c:pt idx="16">
                  <c:v>10668.671191443285</c:v>
                </c:pt>
                <c:pt idx="17">
                  <c:v>11087.202627096256</c:v>
                </c:pt>
                <c:pt idx="18">
                  <c:v>11150.395243616174</c:v>
                </c:pt>
                <c:pt idx="19">
                  <c:v>9682.4886276617035</c:v>
                </c:pt>
                <c:pt idx="20">
                  <c:v>10267.57028692024</c:v>
                </c:pt>
                <c:pt idx="21">
                  <c:v>9727.3984358527596</c:v>
                </c:pt>
                <c:pt idx="22">
                  <c:v>10296.630315886063</c:v>
                </c:pt>
                <c:pt idx="23">
                  <c:v>9451.1525373277291</c:v>
                </c:pt>
                <c:pt idx="24">
                  <c:v>9662.7430957782017</c:v>
                </c:pt>
                <c:pt idx="25">
                  <c:v>9348.527936855613</c:v>
                </c:pt>
                <c:pt idx="26">
                  <c:v>9657.1212375354935</c:v>
                </c:pt>
                <c:pt idx="27">
                  <c:v>9184.3214840453056</c:v>
                </c:pt>
                <c:pt idx="28">
                  <c:v>9798.8096019492514</c:v>
                </c:pt>
                <c:pt idx="29">
                  <c:v>9761.3434110095241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1-4C01-957D-29E936029554}"/>
            </c:ext>
          </c:extLst>
        </c:ser>
        <c:ser>
          <c:idx val="2"/>
          <c:order val="2"/>
          <c:tx>
            <c:strRef>
              <c:f>'Details of CO2 frm incineration'!$D$58</c:f>
              <c:strCache>
                <c:ptCount val="1"/>
                <c:pt idx="0">
                  <c:v>Paper/ cardboard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incineration'!$E$58:$AH$58</c:f>
              <c:numCache>
                <c:formatCode>#,##0_);[Red]\(#,##0\)</c:formatCode>
                <c:ptCount val="30"/>
                <c:pt idx="0">
                  <c:v>1275.5426529059864</c:v>
                </c:pt>
                <c:pt idx="1">
                  <c:v>1311.1944282400343</c:v>
                </c:pt>
                <c:pt idx="2">
                  <c:v>1320.8706222686255</c:v>
                </c:pt>
                <c:pt idx="3">
                  <c:v>1334.3982488447105</c:v>
                </c:pt>
                <c:pt idx="4">
                  <c:v>1357.9482982640916</c:v>
                </c:pt>
                <c:pt idx="5">
                  <c:v>1375.8674545055353</c:v>
                </c:pt>
                <c:pt idx="6">
                  <c:v>1399.2548904221835</c:v>
                </c:pt>
                <c:pt idx="7">
                  <c:v>1420.9146264911915</c:v>
                </c:pt>
                <c:pt idx="8">
                  <c:v>1430.8892020422754</c:v>
                </c:pt>
                <c:pt idx="9">
                  <c:v>1464.7364664660388</c:v>
                </c:pt>
                <c:pt idx="10">
                  <c:v>1510.7735527536875</c:v>
                </c:pt>
                <c:pt idx="11">
                  <c:v>1542.1300483328871</c:v>
                </c:pt>
                <c:pt idx="12">
                  <c:v>1578.0913580178299</c:v>
                </c:pt>
                <c:pt idx="13">
                  <c:v>1609.4307689528137</c:v>
                </c:pt>
                <c:pt idx="14">
                  <c:v>1582.2238319599551</c:v>
                </c:pt>
                <c:pt idx="15">
                  <c:v>1543.4482078498968</c:v>
                </c:pt>
                <c:pt idx="16">
                  <c:v>1464.1363776805536</c:v>
                </c:pt>
                <c:pt idx="17">
                  <c:v>1446.5940084662698</c:v>
                </c:pt>
                <c:pt idx="18">
                  <c:v>1354.9790014592413</c:v>
                </c:pt>
                <c:pt idx="19">
                  <c:v>1244.9415021160139</c:v>
                </c:pt>
                <c:pt idx="20">
                  <c:v>1286.9243270305574</c:v>
                </c:pt>
                <c:pt idx="21">
                  <c:v>1335.5476815901072</c:v>
                </c:pt>
                <c:pt idx="22">
                  <c:v>1390.0435952743896</c:v>
                </c:pt>
                <c:pt idx="23">
                  <c:v>1344.6448371790505</c:v>
                </c:pt>
                <c:pt idx="24">
                  <c:v>1305.2598462533304</c:v>
                </c:pt>
                <c:pt idx="25">
                  <c:v>1243.6511160906628</c:v>
                </c:pt>
                <c:pt idx="26">
                  <c:v>1226.2138756514362</c:v>
                </c:pt>
                <c:pt idx="27">
                  <c:v>1163.7269111393109</c:v>
                </c:pt>
                <c:pt idx="28">
                  <c:v>1177.7717217753116</c:v>
                </c:pt>
                <c:pt idx="29">
                  <c:v>1191.5125058879783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81-4C01-957D-29E936029554}"/>
            </c:ext>
          </c:extLst>
        </c:ser>
        <c:ser>
          <c:idx val="3"/>
          <c:order val="3"/>
          <c:tx>
            <c:strRef>
              <c:f>'Details of CO2 frm incineration'!$D$59</c:f>
              <c:strCache>
                <c:ptCount val="1"/>
                <c:pt idx="0">
                  <c:v>Nappies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incineration'!$E$59:$AH$59</c:f>
              <c:numCache>
                <c:formatCode>#,##0_);[Red]\(#,##0\)</c:formatCode>
                <c:ptCount val="30"/>
                <c:pt idx="0">
                  <c:v>331.80951208791208</c:v>
                </c:pt>
                <c:pt idx="1">
                  <c:v>329.36973626373623</c:v>
                </c:pt>
                <c:pt idx="2">
                  <c:v>347.66805494505491</c:v>
                </c:pt>
                <c:pt idx="3">
                  <c:v>374.50558901098901</c:v>
                </c:pt>
                <c:pt idx="4">
                  <c:v>400.12323516483514</c:v>
                </c:pt>
                <c:pt idx="5">
                  <c:v>406.22267472527471</c:v>
                </c:pt>
                <c:pt idx="6">
                  <c:v>434.28009670329669</c:v>
                </c:pt>
                <c:pt idx="7">
                  <c:v>458.67785494505495</c:v>
                </c:pt>
                <c:pt idx="8">
                  <c:v>423.30110549450546</c:v>
                </c:pt>
                <c:pt idx="9">
                  <c:v>424.57344858681319</c:v>
                </c:pt>
                <c:pt idx="10">
                  <c:v>414.9814699340659</c:v>
                </c:pt>
                <c:pt idx="11">
                  <c:v>418.87535214945052</c:v>
                </c:pt>
                <c:pt idx="12">
                  <c:v>449.02854156043958</c:v>
                </c:pt>
                <c:pt idx="13">
                  <c:v>536.0199684593407</c:v>
                </c:pt>
                <c:pt idx="14">
                  <c:v>542.73545141538466</c:v>
                </c:pt>
                <c:pt idx="15">
                  <c:v>539.22778356235347</c:v>
                </c:pt>
                <c:pt idx="16">
                  <c:v>547.3671339483634</c:v>
                </c:pt>
                <c:pt idx="17">
                  <c:v>558.50213181333561</c:v>
                </c:pt>
                <c:pt idx="18">
                  <c:v>572.34551732392902</c:v>
                </c:pt>
                <c:pt idx="19">
                  <c:v>583.91774542856967</c:v>
                </c:pt>
                <c:pt idx="20">
                  <c:v>589.5490218871621</c:v>
                </c:pt>
                <c:pt idx="21">
                  <c:v>601.99531380374879</c:v>
                </c:pt>
                <c:pt idx="22">
                  <c:v>616.1686636261893</c:v>
                </c:pt>
                <c:pt idx="23">
                  <c:v>628.14410856566053</c:v>
                </c:pt>
                <c:pt idx="24">
                  <c:v>640.74437058328124</c:v>
                </c:pt>
                <c:pt idx="25">
                  <c:v>639.18836660022771</c:v>
                </c:pt>
                <c:pt idx="26">
                  <c:v>655.60311153896998</c:v>
                </c:pt>
                <c:pt idx="27">
                  <c:v>666.38893626122604</c:v>
                </c:pt>
                <c:pt idx="28">
                  <c:v>678.79935752507288</c:v>
                </c:pt>
                <c:pt idx="29">
                  <c:v>687.93760241249822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81-4C01-957D-29E936029554}"/>
            </c:ext>
          </c:extLst>
        </c:ser>
        <c:ser>
          <c:idx val="4"/>
          <c:order val="4"/>
          <c:tx>
            <c:strRef>
              <c:f>'Details of CO2 frm incineration'!$D$60</c:f>
              <c:strCache>
                <c:ptCount val="1"/>
                <c:pt idx="0">
                  <c:v>Textile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incineration'!$E$60:$AH$60</c:f>
              <c:numCache>
                <c:formatCode>#,##0_);[Red]\(#,##0\)</c:formatCode>
                <c:ptCount val="30"/>
                <c:pt idx="0">
                  <c:v>1098.7896330044996</c:v>
                </c:pt>
                <c:pt idx="1">
                  <c:v>1147.6524301523182</c:v>
                </c:pt>
                <c:pt idx="2">
                  <c:v>1189.8859358425786</c:v>
                </c:pt>
                <c:pt idx="3">
                  <c:v>1142.6250280895895</c:v>
                </c:pt>
                <c:pt idx="4">
                  <c:v>1175.450719146402</c:v>
                </c:pt>
                <c:pt idx="5">
                  <c:v>1227.6226453054778</c:v>
                </c:pt>
                <c:pt idx="6">
                  <c:v>1278.3805892860146</c:v>
                </c:pt>
                <c:pt idx="7">
                  <c:v>1347.4106870546009</c:v>
                </c:pt>
                <c:pt idx="8">
                  <c:v>1348.3517051406402</c:v>
                </c:pt>
                <c:pt idx="9">
                  <c:v>1295.1757241379312</c:v>
                </c:pt>
                <c:pt idx="10">
                  <c:v>1092.1530841121496</c:v>
                </c:pt>
                <c:pt idx="11">
                  <c:v>1074.6870870755881</c:v>
                </c:pt>
                <c:pt idx="12">
                  <c:v>1145.1454446529081</c:v>
                </c:pt>
                <c:pt idx="13">
                  <c:v>1184.4209887139277</c:v>
                </c:pt>
                <c:pt idx="14">
                  <c:v>723.43197124144012</c:v>
                </c:pt>
                <c:pt idx="15">
                  <c:v>1367.1610952975141</c:v>
                </c:pt>
                <c:pt idx="16">
                  <c:v>1628.4446946263708</c:v>
                </c:pt>
                <c:pt idx="17">
                  <c:v>1385.3631292341363</c:v>
                </c:pt>
                <c:pt idx="18">
                  <c:v>1752.2005105044766</c:v>
                </c:pt>
                <c:pt idx="19">
                  <c:v>1964.0791636660322</c:v>
                </c:pt>
                <c:pt idx="20">
                  <c:v>1792.7757869773818</c:v>
                </c:pt>
                <c:pt idx="21">
                  <c:v>1571.9984237780959</c:v>
                </c:pt>
                <c:pt idx="22">
                  <c:v>1380.4865124407854</c:v>
                </c:pt>
                <c:pt idx="23">
                  <c:v>1338.3399659979598</c:v>
                </c:pt>
                <c:pt idx="24">
                  <c:v>1275.9788314651323</c:v>
                </c:pt>
                <c:pt idx="25">
                  <c:v>1449.9796718528996</c:v>
                </c:pt>
                <c:pt idx="26">
                  <c:v>1358.3277963224893</c:v>
                </c:pt>
                <c:pt idx="27">
                  <c:v>1370.0780367751061</c:v>
                </c:pt>
                <c:pt idx="28">
                  <c:v>1202.0495983026874</c:v>
                </c:pt>
                <c:pt idx="29">
                  <c:v>1207.9247185289958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81-4C01-957D-29E936029554}"/>
            </c:ext>
          </c:extLst>
        </c:ser>
        <c:ser>
          <c:idx val="5"/>
          <c:order val="5"/>
          <c:tx>
            <c:strRef>
              <c:f>'Details of CO2 frm incineration'!$D$61</c:f>
              <c:strCache>
                <c:ptCount val="1"/>
                <c:pt idx="0">
                  <c:v>RDF and RPF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incineration'!$E$61:$AH$61</c:f>
              <c:numCache>
                <c:formatCode>#,##0_);[Red]\(#,##0\)</c:formatCode>
                <c:ptCount val="30"/>
                <c:pt idx="0">
                  <c:v>34.314084882635925</c:v>
                </c:pt>
                <c:pt idx="1">
                  <c:v>34.314084882635925</c:v>
                </c:pt>
                <c:pt idx="2">
                  <c:v>34.314084882635925</c:v>
                </c:pt>
                <c:pt idx="3">
                  <c:v>41.466529327080366</c:v>
                </c:pt>
                <c:pt idx="4">
                  <c:v>44.124455253006296</c:v>
                </c:pt>
                <c:pt idx="5">
                  <c:v>50.897239440931841</c:v>
                </c:pt>
                <c:pt idx="6">
                  <c:v>53.427269308657038</c:v>
                </c:pt>
                <c:pt idx="7">
                  <c:v>72.730217978820818</c:v>
                </c:pt>
                <c:pt idx="8">
                  <c:v>97.234176822074232</c:v>
                </c:pt>
                <c:pt idx="9">
                  <c:v>155.74444022961114</c:v>
                </c:pt>
                <c:pt idx="10">
                  <c:v>197.4346578487951</c:v>
                </c:pt>
                <c:pt idx="11">
                  <c:v>280.9237641511175</c:v>
                </c:pt>
                <c:pt idx="12">
                  <c:v>411.98423756738384</c:v>
                </c:pt>
                <c:pt idx="13">
                  <c:v>605.65961080265356</c:v>
                </c:pt>
                <c:pt idx="14">
                  <c:v>830.75884755764685</c:v>
                </c:pt>
                <c:pt idx="15">
                  <c:v>1106.9918613271511</c:v>
                </c:pt>
                <c:pt idx="16">
                  <c:v>1328.2664877030729</c:v>
                </c:pt>
                <c:pt idx="17">
                  <c:v>1482.2833171154271</c:v>
                </c:pt>
                <c:pt idx="18">
                  <c:v>1467.6356724172902</c:v>
                </c:pt>
                <c:pt idx="19">
                  <c:v>1558.8762376842319</c:v>
                </c:pt>
                <c:pt idx="20">
                  <c:v>1559.2791104675111</c:v>
                </c:pt>
                <c:pt idx="21">
                  <c:v>1623.8389386435574</c:v>
                </c:pt>
                <c:pt idx="22">
                  <c:v>1667.0478997357075</c:v>
                </c:pt>
                <c:pt idx="23">
                  <c:v>1737.3512648198623</c:v>
                </c:pt>
                <c:pt idx="24">
                  <c:v>1714.3263195044913</c:v>
                </c:pt>
                <c:pt idx="25">
                  <c:v>1724.0838181509394</c:v>
                </c:pt>
                <c:pt idx="26">
                  <c:v>1813.4432429507865</c:v>
                </c:pt>
                <c:pt idx="27">
                  <c:v>1826.195700138072</c:v>
                </c:pt>
                <c:pt idx="28">
                  <c:v>1846.2864027246665</c:v>
                </c:pt>
                <c:pt idx="29">
                  <c:v>1819.1656037509874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81-4C01-957D-29E936029554}"/>
            </c:ext>
          </c:extLst>
        </c:ser>
        <c:ser>
          <c:idx val="6"/>
          <c:order val="6"/>
          <c:tx>
            <c:strRef>
              <c:f>'Details of CO2 frm incineration'!$D$62</c:f>
              <c:strCache>
                <c:ptCount val="1"/>
                <c:pt idx="0">
                  <c:v>Waste tire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incineration'!$E$62:$AH$62</c:f>
              <c:numCache>
                <c:formatCode>#,##0_);[Red]\(#,##0\)</c:formatCode>
                <c:ptCount val="30"/>
                <c:pt idx="0">
                  <c:v>526.86114112041503</c:v>
                </c:pt>
                <c:pt idx="1">
                  <c:v>571.41778345975536</c:v>
                </c:pt>
                <c:pt idx="2">
                  <c:v>630.32541668060981</c:v>
                </c:pt>
                <c:pt idx="3">
                  <c:v>704.83658373256083</c:v>
                </c:pt>
                <c:pt idx="4">
                  <c:v>770.96044046066788</c:v>
                </c:pt>
                <c:pt idx="5">
                  <c:v>845.16572783041431</c:v>
                </c:pt>
                <c:pt idx="6">
                  <c:v>872.74420869353639</c:v>
                </c:pt>
                <c:pt idx="7">
                  <c:v>891.33636237619635</c:v>
                </c:pt>
                <c:pt idx="8">
                  <c:v>850.19370450453425</c:v>
                </c:pt>
                <c:pt idx="9">
                  <c:v>941.74152702243987</c:v>
                </c:pt>
                <c:pt idx="10">
                  <c:v>1044.1194095610947</c:v>
                </c:pt>
                <c:pt idx="11">
                  <c:v>1085.4381157465748</c:v>
                </c:pt>
                <c:pt idx="12">
                  <c:v>986.92661463077354</c:v>
                </c:pt>
                <c:pt idx="13">
                  <c:v>762.20554858250023</c:v>
                </c:pt>
                <c:pt idx="14">
                  <c:v>783.18352372229526</c:v>
                </c:pt>
                <c:pt idx="15">
                  <c:v>869.15932502144847</c:v>
                </c:pt>
                <c:pt idx="16">
                  <c:v>949.37167119933622</c:v>
                </c:pt>
                <c:pt idx="17">
                  <c:v>997.70048912380003</c:v>
                </c:pt>
                <c:pt idx="18">
                  <c:v>1027.9961160585865</c:v>
                </c:pt>
                <c:pt idx="19">
                  <c:v>950.77889370139815</c:v>
                </c:pt>
                <c:pt idx="20">
                  <c:v>1007.7664373099562</c:v>
                </c:pt>
                <c:pt idx="21">
                  <c:v>975.86945701296281</c:v>
                </c:pt>
                <c:pt idx="22">
                  <c:v>950.65012075341599</c:v>
                </c:pt>
                <c:pt idx="23">
                  <c:v>957.55621035933427</c:v>
                </c:pt>
                <c:pt idx="24">
                  <c:v>1014.2707305842628</c:v>
                </c:pt>
                <c:pt idx="25">
                  <c:v>1037.0425878572571</c:v>
                </c:pt>
                <c:pt idx="26">
                  <c:v>997.06814153148503</c:v>
                </c:pt>
                <c:pt idx="27">
                  <c:v>1036.0202959682235</c:v>
                </c:pt>
                <c:pt idx="28">
                  <c:v>1063.7345079416743</c:v>
                </c:pt>
                <c:pt idx="29">
                  <c:v>973.4962442854511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81-4C01-957D-29E936029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55327"/>
        <c:axId val="645298335"/>
      </c:lineChart>
      <c:catAx>
        <c:axId val="6371553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45298335"/>
        <c:crosses val="autoZero"/>
        <c:auto val="1"/>
        <c:lblAlgn val="ctr"/>
        <c:lblOffset val="100"/>
        <c:tickLblSkip val="5"/>
        <c:noMultiLvlLbl val="0"/>
      </c:catAx>
      <c:valAx>
        <c:axId val="64529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/>
                  <a:t>CO</a:t>
                </a:r>
                <a:r>
                  <a:rPr lang="en-US" baseline="-25000"/>
                  <a:t>2 </a:t>
                </a:r>
                <a:r>
                  <a:rPr lang="en-US" altLang="ja-JP"/>
                  <a:t>emittions</a:t>
                </a:r>
                <a:r>
                  <a:rPr lang="ja-JP"/>
                  <a:t>（</a:t>
                </a:r>
                <a:r>
                  <a:rPr lang="en-US"/>
                  <a:t>ktCO</a:t>
                </a:r>
                <a:r>
                  <a:rPr lang="en-US" baseline="-25000"/>
                  <a:t>2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371553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9946073925201"/>
          <c:y val="0.16438705014120952"/>
          <c:w val="0.52393067579464436"/>
          <c:h val="0.823650325018538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C8-447C-8F79-47C48BE920F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C8-447C-8F79-47C48BE920F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BC8-447C-8F79-47C48BE920F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BC8-447C-8F79-47C48BE920F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BC8-447C-8F79-47C48BE920F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BC8-447C-8F79-47C48BE920F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BC8-447C-8F79-47C48BE920F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BC8-447C-8F79-47C48BE920FA}"/>
              </c:ext>
            </c:extLst>
          </c:dPt>
          <c:dLbls>
            <c:dLbl>
              <c:idx val="0"/>
              <c:layout>
                <c:manualLayout>
                  <c:x val="6.3671262296143543E-3"/>
                  <c:y val="0.228766999909934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C8-447C-8F79-47C48BE920FA}"/>
                </c:ext>
              </c:extLst>
            </c:dLbl>
            <c:dLbl>
              <c:idx val="1"/>
              <c:layout>
                <c:manualLayout>
                  <c:x val="-1.6410067747885407E-2"/>
                  <c:y val="4.41688952525203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C8-447C-8F79-47C48BE920FA}"/>
                </c:ext>
              </c:extLst>
            </c:dLbl>
            <c:dLbl>
              <c:idx val="2"/>
              <c:layout>
                <c:manualLayout>
                  <c:x val="-4.5806113900877514E-2"/>
                  <c:y val="-6.261734589230268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C8-447C-8F79-47C48BE920FA}"/>
                </c:ext>
              </c:extLst>
            </c:dLbl>
            <c:dLbl>
              <c:idx val="3"/>
              <c:layout>
                <c:manualLayout>
                  <c:x val="-6.3730245427307847E-2"/>
                  <c:y val="-5.0093876713841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C8-447C-8F79-47C48BE920FA}"/>
                </c:ext>
              </c:extLst>
            </c:dLbl>
            <c:dLbl>
              <c:idx val="4"/>
              <c:layout>
                <c:manualLayout>
                  <c:x val="-2.190727186563711E-2"/>
                  <c:y val="-4.38321421246114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C8-447C-8F79-47C48BE920FA}"/>
                </c:ext>
              </c:extLst>
            </c:dLbl>
            <c:dLbl>
              <c:idx val="5"/>
              <c:layout>
                <c:manualLayout>
                  <c:x val="0"/>
                  <c:y val="-4.69630094192265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C8-447C-8F79-47C48BE920FA}"/>
                </c:ext>
              </c:extLst>
            </c:dLbl>
            <c:dLbl>
              <c:idx val="7"/>
              <c:layout>
                <c:manualLayout>
                  <c:x val="7.1696526105721331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C8-447C-8F79-47C48BE92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'Details of CO2 frm incineration'!$D$160:$D$162</c:f>
              <c:strCache>
                <c:ptCount val="3"/>
                <c:pt idx="0">
                  <c:v>Incineration (incl. heat recovery)</c:v>
                </c:pt>
                <c:pt idx="1">
                  <c:v>Fuel use</c:v>
                </c:pt>
                <c:pt idx="2">
                  <c:v>Incineration of waste oil from specially-controlled industrial waste</c:v>
                </c:pt>
              </c:strCache>
            </c:strRef>
          </c:cat>
          <c:val>
            <c:numRef>
              <c:f>'Details of CO2 frm incineration'!$AH$160:$AH$162</c:f>
              <c:numCache>
                <c:formatCode>#,##0_);[Red]\(#,##0\)</c:formatCode>
                <c:ptCount val="3"/>
                <c:pt idx="0">
                  <c:v>3855.0412989545057</c:v>
                </c:pt>
                <c:pt idx="1">
                  <c:v>5047.156706916935</c:v>
                </c:pt>
                <c:pt idx="2">
                  <c:v>859.14540513808458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BC8-447C-8F79-47C48BE920F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'Details of CO2 frm incineration'!$D$108</c:f>
              <c:strCache>
                <c:ptCount val="1"/>
                <c:pt idx="0">
                  <c:v>MS incineration (incl. heat recovery)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incineration'!$E$108:$AH$108</c:f>
              <c:numCache>
                <c:formatCode>#,##0_);[Red]\(#,##0\)</c:formatCode>
                <c:ptCount val="30"/>
                <c:pt idx="0">
                  <c:v>9232.1616462689362</c:v>
                </c:pt>
                <c:pt idx="1">
                  <c:v>9333.7777085370144</c:v>
                </c:pt>
                <c:pt idx="2">
                  <c:v>9296.8264131668038</c:v>
                </c:pt>
                <c:pt idx="3">
                  <c:v>9280.4373342071049</c:v>
                </c:pt>
                <c:pt idx="4">
                  <c:v>9419.0046918453972</c:v>
                </c:pt>
                <c:pt idx="5">
                  <c:v>9607.336796255031</c:v>
                </c:pt>
                <c:pt idx="6">
                  <c:v>9982.5119462411276</c:v>
                </c:pt>
                <c:pt idx="7">
                  <c:v>10172.631864430043</c:v>
                </c:pt>
                <c:pt idx="8">
                  <c:v>10577.308299723085</c:v>
                </c:pt>
                <c:pt idx="9">
                  <c:v>10746.940774072991</c:v>
                </c:pt>
                <c:pt idx="10">
                  <c:v>11381.15139623162</c:v>
                </c:pt>
                <c:pt idx="11">
                  <c:v>11431.517438272494</c:v>
                </c:pt>
                <c:pt idx="12">
                  <c:v>11389.547238044899</c:v>
                </c:pt>
                <c:pt idx="13">
                  <c:v>11236.12485005561</c:v>
                </c:pt>
                <c:pt idx="14">
                  <c:v>10351.877021514705</c:v>
                </c:pt>
                <c:pt idx="15">
                  <c:v>8195.4501112101752</c:v>
                </c:pt>
                <c:pt idx="16">
                  <c:v>6664.1770665897602</c:v>
                </c:pt>
                <c:pt idx="17">
                  <c:v>6298.2680091317006</c:v>
                </c:pt>
                <c:pt idx="18">
                  <c:v>6802.7637514434855</c:v>
                </c:pt>
                <c:pt idx="19">
                  <c:v>5946.3959306622046</c:v>
                </c:pt>
                <c:pt idx="20">
                  <c:v>5367.4065015316573</c:v>
                </c:pt>
                <c:pt idx="21">
                  <c:v>5872.2061652905059</c:v>
                </c:pt>
                <c:pt idx="22">
                  <c:v>6773.7206497767083</c:v>
                </c:pt>
                <c:pt idx="23">
                  <c:v>6819.1337016921316</c:v>
                </c:pt>
                <c:pt idx="24">
                  <c:v>6010.2600227376533</c:v>
                </c:pt>
                <c:pt idx="25">
                  <c:v>6048.4351799235419</c:v>
                </c:pt>
                <c:pt idx="26">
                  <c:v>5999.6721062950601</c:v>
                </c:pt>
                <c:pt idx="27">
                  <c:v>6385.1034817004956</c:v>
                </c:pt>
                <c:pt idx="28">
                  <c:v>6370.2502573918855</c:v>
                </c:pt>
                <c:pt idx="29">
                  <c:v>6561.6021670524606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7-4971-B275-2208E8A72620}"/>
            </c:ext>
          </c:extLst>
        </c:ser>
        <c:ser>
          <c:idx val="1"/>
          <c:order val="1"/>
          <c:tx>
            <c:strRef>
              <c:f>'Details of CO2 frm incineration'!$D$109</c:f>
              <c:strCache>
                <c:ptCount val="1"/>
                <c:pt idx="0">
                  <c:v>MS liquefaction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incineration'!$E$109:$AH$109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9.0863208326333265</c:v>
                </c:pt>
                <c:pt idx="11">
                  <c:v>21.576294723370005</c:v>
                </c:pt>
                <c:pt idx="12">
                  <c:v>18.467318538446371</c:v>
                </c:pt>
                <c:pt idx="13">
                  <c:v>15.807116307172587</c:v>
                </c:pt>
                <c:pt idx="14">
                  <c:v>17.372418229842832</c:v>
                </c:pt>
                <c:pt idx="15">
                  <c:v>18.885942269267979</c:v>
                </c:pt>
                <c:pt idx="16">
                  <c:v>11.852023645960028</c:v>
                </c:pt>
                <c:pt idx="17">
                  <c:v>11.496411673648247</c:v>
                </c:pt>
                <c:pt idx="18">
                  <c:v>7.3712139344837944</c:v>
                </c:pt>
                <c:pt idx="19">
                  <c:v>18.165275955290365</c:v>
                </c:pt>
                <c:pt idx="20">
                  <c:v>2.8529222774491374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7-4971-B275-2208E8A72620}"/>
            </c:ext>
          </c:extLst>
        </c:ser>
        <c:ser>
          <c:idx val="2"/>
          <c:order val="2"/>
          <c:tx>
            <c:strRef>
              <c:f>'Details of CO2 frm incineration'!$D$110</c:f>
              <c:strCache>
                <c:ptCount val="1"/>
                <c:pt idx="0">
                  <c:v>MS blast furnace reducing agent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incineration'!$E$110:$AH$110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67.917912151522813</c:v>
                </c:pt>
                <c:pt idx="11">
                  <c:v>115.78854700472804</c:v>
                </c:pt>
                <c:pt idx="12">
                  <c:v>127.12994893032962</c:v>
                </c:pt>
                <c:pt idx="13">
                  <c:v>161.00499819963846</c:v>
                </c:pt>
                <c:pt idx="14">
                  <c:v>151.96454626506656</c:v>
                </c:pt>
                <c:pt idx="15">
                  <c:v>99.395980460609465</c:v>
                </c:pt>
                <c:pt idx="16">
                  <c:v>105.0985476412267</c:v>
                </c:pt>
                <c:pt idx="17">
                  <c:v>88.67108090281441</c:v>
                </c:pt>
                <c:pt idx="18">
                  <c:v>46.840645579757322</c:v>
                </c:pt>
                <c:pt idx="19">
                  <c:v>74.502608458961404</c:v>
                </c:pt>
                <c:pt idx="20">
                  <c:v>72.081108647060347</c:v>
                </c:pt>
                <c:pt idx="21">
                  <c:v>69.703275528150613</c:v>
                </c:pt>
                <c:pt idx="22">
                  <c:v>70.272632553265424</c:v>
                </c:pt>
                <c:pt idx="23">
                  <c:v>82.073945079986942</c:v>
                </c:pt>
                <c:pt idx="24">
                  <c:v>72.424998308314485</c:v>
                </c:pt>
                <c:pt idx="25">
                  <c:v>82.251766889631568</c:v>
                </c:pt>
                <c:pt idx="26">
                  <c:v>78.958099525896486</c:v>
                </c:pt>
                <c:pt idx="27">
                  <c:v>75.877752669644835</c:v>
                </c:pt>
                <c:pt idx="28">
                  <c:v>76.609674656842827</c:v>
                </c:pt>
                <c:pt idx="29">
                  <c:v>74.293421862456995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77-4971-B275-2208E8A72620}"/>
            </c:ext>
          </c:extLst>
        </c:ser>
        <c:ser>
          <c:idx val="3"/>
          <c:order val="3"/>
          <c:tx>
            <c:strRef>
              <c:f>'Details of CO2 frm incineration'!$D$111</c:f>
              <c:strCache>
                <c:ptCount val="1"/>
                <c:pt idx="0">
                  <c:v>MS coke oven chemical feedstock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incineration'!$E$111:$AH$111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15.352505510605495</c:v>
                </c:pt>
                <c:pt idx="11">
                  <c:v>73.07930074339356</c:v>
                </c:pt>
                <c:pt idx="12">
                  <c:v>129.75535641931052</c:v>
                </c:pt>
                <c:pt idx="13">
                  <c:v>172.58472269059203</c:v>
                </c:pt>
                <c:pt idx="14">
                  <c:v>195.60100536566299</c:v>
                </c:pt>
                <c:pt idx="15">
                  <c:v>246.45435486475876</c:v>
                </c:pt>
                <c:pt idx="16">
                  <c:v>219.37239826047875</c:v>
                </c:pt>
                <c:pt idx="17">
                  <c:v>200.45102811344975</c:v>
                </c:pt>
                <c:pt idx="18">
                  <c:v>199.09147904494503</c:v>
                </c:pt>
                <c:pt idx="19">
                  <c:v>210.64054890472443</c:v>
                </c:pt>
                <c:pt idx="20">
                  <c:v>248.57854967925618</c:v>
                </c:pt>
                <c:pt idx="21">
                  <c:v>237.85696889614147</c:v>
                </c:pt>
                <c:pt idx="22">
                  <c:v>240.67101064475966</c:v>
                </c:pt>
                <c:pt idx="23">
                  <c:v>0</c:v>
                </c:pt>
                <c:pt idx="24">
                  <c:v>24.344015460299961</c:v>
                </c:pt>
                <c:pt idx="25">
                  <c:v>40.647884477090777</c:v>
                </c:pt>
                <c:pt idx="26">
                  <c:v>34.623625441492074</c:v>
                </c:pt>
                <c:pt idx="27">
                  <c:v>44.997210966086456</c:v>
                </c:pt>
                <c:pt idx="28">
                  <c:v>23.959892158273892</c:v>
                </c:pt>
                <c:pt idx="29">
                  <c:v>33.715880092300502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77-4971-B275-2208E8A72620}"/>
            </c:ext>
          </c:extLst>
        </c:ser>
        <c:ser>
          <c:idx val="4"/>
          <c:order val="4"/>
          <c:tx>
            <c:strRef>
              <c:f>'Details of CO2 frm incineration'!$D$112</c:f>
              <c:strCache>
                <c:ptCount val="1"/>
                <c:pt idx="0">
                  <c:v>MS gasification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incineration'!$E$112:$AH$112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1.7248059182445887</c:v>
                </c:pt>
                <c:pt idx="11">
                  <c:v>20.354331909817411</c:v>
                </c:pt>
                <c:pt idx="12">
                  <c:v>30.246283092978775</c:v>
                </c:pt>
                <c:pt idx="13">
                  <c:v>75.902274232970328</c:v>
                </c:pt>
                <c:pt idx="14">
                  <c:v>141.12859459266812</c:v>
                </c:pt>
                <c:pt idx="15">
                  <c:v>158.37130567884219</c:v>
                </c:pt>
                <c:pt idx="16">
                  <c:v>147.33072638412693</c:v>
                </c:pt>
                <c:pt idx="17">
                  <c:v>152.63119970009606</c:v>
                </c:pt>
                <c:pt idx="18">
                  <c:v>126.04505820130862</c:v>
                </c:pt>
                <c:pt idx="19">
                  <c:v>120.35406418705755</c:v>
                </c:pt>
                <c:pt idx="20">
                  <c:v>143.01858622277663</c:v>
                </c:pt>
                <c:pt idx="21">
                  <c:v>138.56702769301802</c:v>
                </c:pt>
                <c:pt idx="22">
                  <c:v>166.07201359998294</c:v>
                </c:pt>
                <c:pt idx="23">
                  <c:v>157.41310014224433</c:v>
                </c:pt>
                <c:pt idx="24">
                  <c:v>136.36108820549768</c:v>
                </c:pt>
                <c:pt idx="25">
                  <c:v>147.87381234705725</c:v>
                </c:pt>
                <c:pt idx="26">
                  <c:v>146.51068290625358</c:v>
                </c:pt>
                <c:pt idx="27">
                  <c:v>153.42675035250201</c:v>
                </c:pt>
                <c:pt idx="28">
                  <c:v>124.35529638842503</c:v>
                </c:pt>
                <c:pt idx="29">
                  <c:v>119.7973506044946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77-4971-B275-2208E8A72620}"/>
            </c:ext>
          </c:extLst>
        </c:ser>
        <c:ser>
          <c:idx val="5"/>
          <c:order val="5"/>
          <c:tx>
            <c:strRef>
              <c:f>'Details of CO2 frm incineration'!$D$113</c:f>
              <c:strCache>
                <c:ptCount val="1"/>
                <c:pt idx="0">
                  <c:v>IW incineration (incl. heat recovery)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incineration'!$E$113:$AH$113</c:f>
              <c:numCache>
                <c:formatCode>#,##0_);[Red]\(#,##0\)</c:formatCode>
                <c:ptCount val="30"/>
                <c:pt idx="0">
                  <c:v>2161.9190413333336</c:v>
                </c:pt>
                <c:pt idx="1">
                  <c:v>2056.4290413333333</c:v>
                </c:pt>
                <c:pt idx="2">
                  <c:v>2448.8723746666665</c:v>
                </c:pt>
                <c:pt idx="3">
                  <c:v>2790.4957080000004</c:v>
                </c:pt>
                <c:pt idx="4">
                  <c:v>4055.2393984666669</c:v>
                </c:pt>
                <c:pt idx="5">
                  <c:v>4604.1672959333346</c:v>
                </c:pt>
                <c:pt idx="6">
                  <c:v>4369.8140434666666</c:v>
                </c:pt>
                <c:pt idx="7">
                  <c:v>5298.031436133333</c:v>
                </c:pt>
                <c:pt idx="8">
                  <c:v>5717.1055069333333</c:v>
                </c:pt>
                <c:pt idx="9">
                  <c:v>5090.1403322000006</c:v>
                </c:pt>
                <c:pt idx="10">
                  <c:v>4568.1589862141564</c:v>
                </c:pt>
                <c:pt idx="11">
                  <c:v>4306.3197370156749</c:v>
                </c:pt>
                <c:pt idx="12">
                  <c:v>4139.6991913327811</c:v>
                </c:pt>
                <c:pt idx="13">
                  <c:v>4609.0528411437526</c:v>
                </c:pt>
                <c:pt idx="14">
                  <c:v>4679.4558886153991</c:v>
                </c:pt>
                <c:pt idx="15">
                  <c:v>4639.5602050123498</c:v>
                </c:pt>
                <c:pt idx="16">
                  <c:v>4477.6332169084581</c:v>
                </c:pt>
                <c:pt idx="17">
                  <c:v>4926.1683893695972</c:v>
                </c:pt>
                <c:pt idx="18">
                  <c:v>5436.1992975271942</c:v>
                </c:pt>
                <c:pt idx="19">
                  <c:v>3825.6160998178193</c:v>
                </c:pt>
                <c:pt idx="20">
                  <c:v>4366.4978077903816</c:v>
                </c:pt>
                <c:pt idx="21">
                  <c:v>3872.8772382768079</c:v>
                </c:pt>
                <c:pt idx="22">
                  <c:v>4181.9148739896436</c:v>
                </c:pt>
                <c:pt idx="23">
                  <c:v>4555.4634556748351</c:v>
                </c:pt>
                <c:pt idx="24">
                  <c:v>4075.8560304649332</c:v>
                </c:pt>
                <c:pt idx="25">
                  <c:v>4677.2575740707853</c:v>
                </c:pt>
                <c:pt idx="26">
                  <c:v>4553.0262795521494</c:v>
                </c:pt>
                <c:pt idx="27">
                  <c:v>4713.8997952961327</c:v>
                </c:pt>
                <c:pt idx="28">
                  <c:v>4777.4416026331292</c:v>
                </c:pt>
                <c:pt idx="29">
                  <c:v>4816.9644535295974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77-4971-B275-2208E8A72620}"/>
            </c:ext>
          </c:extLst>
        </c:ser>
        <c:ser>
          <c:idx val="6"/>
          <c:order val="6"/>
          <c:tx>
            <c:strRef>
              <c:f>'Details of CO2 frm incineration'!$D$114</c:f>
              <c:strCache>
                <c:ptCount val="1"/>
                <c:pt idx="0">
                  <c:v>IW manufacture of iron and steel (blast furnace)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incineration'!$E$114:$AH$114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77.000000000000014</c:v>
                </c:pt>
                <c:pt idx="8">
                  <c:v>77.000000000000014</c:v>
                </c:pt>
                <c:pt idx="9">
                  <c:v>94.966666666666669</c:v>
                </c:pt>
                <c:pt idx="10">
                  <c:v>146.2302626786099</c:v>
                </c:pt>
                <c:pt idx="11">
                  <c:v>218.84303534609651</c:v>
                </c:pt>
                <c:pt idx="12">
                  <c:v>245.91893303802195</c:v>
                </c:pt>
                <c:pt idx="13">
                  <c:v>358.97787823641352</c:v>
                </c:pt>
                <c:pt idx="14">
                  <c:v>423.13441981054478</c:v>
                </c:pt>
                <c:pt idx="15">
                  <c:v>410.57826161275204</c:v>
                </c:pt>
                <c:pt idx="16">
                  <c:v>262.0254739262777</c:v>
                </c:pt>
                <c:pt idx="17">
                  <c:v>289.00032258813656</c:v>
                </c:pt>
                <c:pt idx="18">
                  <c:v>190.09931632316531</c:v>
                </c:pt>
                <c:pt idx="19">
                  <c:v>247.8675764268659</c:v>
                </c:pt>
                <c:pt idx="20">
                  <c:v>344.84148609617688</c:v>
                </c:pt>
                <c:pt idx="21">
                  <c:v>292.98522831912612</c:v>
                </c:pt>
                <c:pt idx="22">
                  <c:v>344.03307731124943</c:v>
                </c:pt>
                <c:pt idx="23">
                  <c:v>275.34952155626547</c:v>
                </c:pt>
                <c:pt idx="24">
                  <c:v>381.6726669686754</c:v>
                </c:pt>
                <c:pt idx="25">
                  <c:v>369.79813036991408</c:v>
                </c:pt>
                <c:pt idx="26">
                  <c:v>400.51157929331663</c:v>
                </c:pt>
                <c:pt idx="27">
                  <c:v>431.46787972610866</c:v>
                </c:pt>
                <c:pt idx="28">
                  <c:v>336.89063807941346</c:v>
                </c:pt>
                <c:pt idx="29">
                  <c:v>382.19461125224484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77-4971-B275-2208E8A72620}"/>
            </c:ext>
          </c:extLst>
        </c:ser>
        <c:ser>
          <c:idx val="7"/>
          <c:order val="7"/>
          <c:tx>
            <c:strRef>
              <c:f>'Details of CO2 frm incineration'!$D$115</c:f>
              <c:strCache>
                <c:ptCount val="1"/>
                <c:pt idx="0">
                  <c:v>IW chemical industry (boiler)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incineration'!$E$115:$AH$115</c:f>
              <c:numCache>
                <c:formatCode>#,##0_);[Red]\(#,##0\)</c:formatCode>
                <c:ptCount val="30"/>
                <c:pt idx="0">
                  <c:v>13.695733333333335</c:v>
                </c:pt>
                <c:pt idx="1">
                  <c:v>11.490966666666669</c:v>
                </c:pt>
                <c:pt idx="2">
                  <c:v>6.9454000000000002</c:v>
                </c:pt>
                <c:pt idx="3">
                  <c:v>14.270666666666667</c:v>
                </c:pt>
                <c:pt idx="4">
                  <c:v>11.580800000000002</c:v>
                </c:pt>
                <c:pt idx="5">
                  <c:v>9.9714999999999989</c:v>
                </c:pt>
                <c:pt idx="6">
                  <c:v>9.6635000000000009</c:v>
                </c:pt>
                <c:pt idx="7">
                  <c:v>16.311166666666669</c:v>
                </c:pt>
                <c:pt idx="8">
                  <c:v>14.30146666666667</c:v>
                </c:pt>
                <c:pt idx="9">
                  <c:v>12.240433333333334</c:v>
                </c:pt>
                <c:pt idx="10">
                  <c:v>12.240433333333334</c:v>
                </c:pt>
                <c:pt idx="11">
                  <c:v>9.2007300000000019</c:v>
                </c:pt>
                <c:pt idx="12">
                  <c:v>13.635159999999999</c:v>
                </c:pt>
                <c:pt idx="13">
                  <c:v>15.461856666666669</c:v>
                </c:pt>
                <c:pt idx="14">
                  <c:v>10.777946666666665</c:v>
                </c:pt>
                <c:pt idx="15">
                  <c:v>5.5901992489034704</c:v>
                </c:pt>
                <c:pt idx="16">
                  <c:v>5.1358993091681437</c:v>
                </c:pt>
                <c:pt idx="17">
                  <c:v>2.9003329605183366</c:v>
                </c:pt>
                <c:pt idx="18">
                  <c:v>4.2221661210728199</c:v>
                </c:pt>
                <c:pt idx="19">
                  <c:v>3.5291661437433759</c:v>
                </c:pt>
                <c:pt idx="20">
                  <c:v>3.3742284879930375</c:v>
                </c:pt>
                <c:pt idx="21">
                  <c:v>2.9424639771950858</c:v>
                </c:pt>
                <c:pt idx="22">
                  <c:v>2.8930036107440609</c:v>
                </c:pt>
                <c:pt idx="23">
                  <c:v>1.6833180485817585</c:v>
                </c:pt>
                <c:pt idx="24">
                  <c:v>0.93204656990308776</c:v>
                </c:pt>
                <c:pt idx="25">
                  <c:v>1.1475418363547161</c:v>
                </c:pt>
                <c:pt idx="26">
                  <c:v>0.56032713397594802</c:v>
                </c:pt>
                <c:pt idx="27">
                  <c:v>7.7300219698627348</c:v>
                </c:pt>
                <c:pt idx="28">
                  <c:v>8.8987615754651443</c:v>
                </c:pt>
                <c:pt idx="29">
                  <c:v>9.8898022647341506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77-4971-B275-2208E8A72620}"/>
            </c:ext>
          </c:extLst>
        </c:ser>
        <c:ser>
          <c:idx val="8"/>
          <c:order val="8"/>
          <c:tx>
            <c:strRef>
              <c:f>'Details of CO2 frm incineration'!$D$116</c:f>
              <c:strCache>
                <c:ptCount val="1"/>
                <c:pt idx="0">
                  <c:v>IW paper industry (boiler)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incineration'!$E$116:$AH$116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3.2725</c:v>
                </c:pt>
                <c:pt idx="10">
                  <c:v>7.2713666666666672</c:v>
                </c:pt>
                <c:pt idx="11">
                  <c:v>4.3967000000000009</c:v>
                </c:pt>
                <c:pt idx="12">
                  <c:v>4.6148666666666678</c:v>
                </c:pt>
                <c:pt idx="13">
                  <c:v>3.6472333333333338</c:v>
                </c:pt>
                <c:pt idx="14">
                  <c:v>3.6241333333333334</c:v>
                </c:pt>
                <c:pt idx="15">
                  <c:v>7.0814323818754259</c:v>
                </c:pt>
                <c:pt idx="16">
                  <c:v>22.18113034974068</c:v>
                </c:pt>
                <c:pt idx="17">
                  <c:v>36.207962012417852</c:v>
                </c:pt>
                <c:pt idx="18">
                  <c:v>41.787894600113411</c:v>
                </c:pt>
                <c:pt idx="19">
                  <c:v>44.873026684411236</c:v>
                </c:pt>
                <c:pt idx="20">
                  <c:v>45.662336734550159</c:v>
                </c:pt>
                <c:pt idx="21">
                  <c:v>41.202185046525265</c:v>
                </c:pt>
                <c:pt idx="22">
                  <c:v>39.584694223892164</c:v>
                </c:pt>
                <c:pt idx="23">
                  <c:v>36.428847303417292</c:v>
                </c:pt>
                <c:pt idx="24">
                  <c:v>44.890776380790079</c:v>
                </c:pt>
                <c:pt idx="25">
                  <c:v>40.814579509991169</c:v>
                </c:pt>
                <c:pt idx="26">
                  <c:v>43.7013656889687</c:v>
                </c:pt>
                <c:pt idx="27">
                  <c:v>46.992969535389669</c:v>
                </c:pt>
                <c:pt idx="28">
                  <c:v>47.369461212374183</c:v>
                </c:pt>
                <c:pt idx="29">
                  <c:v>46.372575838156934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77-4971-B275-2208E8A72620}"/>
            </c:ext>
          </c:extLst>
        </c:ser>
        <c:ser>
          <c:idx val="9"/>
          <c:order val="9"/>
          <c:tx>
            <c:strRef>
              <c:f>'Details of CO2 frm incineration'!$D$117</c:f>
              <c:strCache>
                <c:ptCount val="1"/>
                <c:pt idx="0">
                  <c:v>IW cement manufacturer (firing furnace)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incineration'!$E$117:$AH$117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23.1</c:v>
                </c:pt>
                <c:pt idx="6">
                  <c:v>33.366666666666667</c:v>
                </c:pt>
                <c:pt idx="7">
                  <c:v>56.466666666666669</c:v>
                </c:pt>
                <c:pt idx="8">
                  <c:v>74.433333333333337</c:v>
                </c:pt>
                <c:pt idx="9">
                  <c:v>154.00000000000003</c:v>
                </c:pt>
                <c:pt idx="10">
                  <c:v>261.8</c:v>
                </c:pt>
                <c:pt idx="11">
                  <c:v>438.90000000000003</c:v>
                </c:pt>
                <c:pt idx="12">
                  <c:v>541.56666666666672</c:v>
                </c:pt>
                <c:pt idx="13">
                  <c:v>654.50000000000011</c:v>
                </c:pt>
                <c:pt idx="14">
                  <c:v>726.36666666666667</c:v>
                </c:pt>
                <c:pt idx="15">
                  <c:v>775.1332291867991</c:v>
                </c:pt>
                <c:pt idx="16">
                  <c:v>936.83320731952642</c:v>
                </c:pt>
                <c:pt idx="17">
                  <c:v>1047.1998653906915</c:v>
                </c:pt>
                <c:pt idx="18">
                  <c:v>1116.4998557244237</c:v>
                </c:pt>
                <c:pt idx="19">
                  <c:v>1172.9664928659802</c:v>
                </c:pt>
                <c:pt idx="20">
                  <c:v>1140.9815175964297</c:v>
                </c:pt>
                <c:pt idx="21">
                  <c:v>1202.1041858053095</c:v>
                </c:pt>
                <c:pt idx="22">
                  <c:v>1227.4125150986761</c:v>
                </c:pt>
                <c:pt idx="23">
                  <c:v>1327.1822666139283</c:v>
                </c:pt>
                <c:pt idx="24">
                  <c:v>1524.2830535051132</c:v>
                </c:pt>
                <c:pt idx="25">
                  <c:v>1475.4109324560634</c:v>
                </c:pt>
                <c:pt idx="26">
                  <c:v>1596.2495059994312</c:v>
                </c:pt>
                <c:pt idx="27">
                  <c:v>1647.3030262909861</c:v>
                </c:pt>
                <c:pt idx="28">
                  <c:v>1840.2376988683404</c:v>
                </c:pt>
                <c:pt idx="29">
                  <c:v>1912.4297404646513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77-4971-B275-2208E8A72620}"/>
            </c:ext>
          </c:extLst>
        </c:ser>
        <c:ser>
          <c:idx val="10"/>
          <c:order val="10"/>
          <c:tx>
            <c:strRef>
              <c:f>'Details of CO2 frm incineration'!$D$118</c:f>
              <c:strCache>
                <c:ptCount val="1"/>
                <c:pt idx="0">
                  <c:v>IW automobile manufacturing (boiler)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incineration'!$E$118:$AH$118</c:f>
              <c:numCache>
                <c:formatCode>#,##0_);[Red]\(#,##0\)</c:formatCode>
                <c:ptCount val="30"/>
                <c:pt idx="0">
                  <c:v>40.895778000000007</c:v>
                </c:pt>
                <c:pt idx="1">
                  <c:v>42.116484666666679</c:v>
                </c:pt>
                <c:pt idx="2">
                  <c:v>36.915853333333338</c:v>
                </c:pt>
                <c:pt idx="3">
                  <c:v>29.484275333333333</c:v>
                </c:pt>
                <c:pt idx="4">
                  <c:v>25.796899333333336</c:v>
                </c:pt>
                <c:pt idx="5">
                  <c:v>26.09997133333334</c:v>
                </c:pt>
                <c:pt idx="6">
                  <c:v>26.346217333333335</c:v>
                </c:pt>
                <c:pt idx="7">
                  <c:v>26.666126666666671</c:v>
                </c:pt>
                <c:pt idx="8">
                  <c:v>27.030234000000004</c:v>
                </c:pt>
                <c:pt idx="9">
                  <c:v>24.419266666666665</c:v>
                </c:pt>
                <c:pt idx="10">
                  <c:v>20.280568000000002</c:v>
                </c:pt>
                <c:pt idx="11">
                  <c:v>16.678664566666626</c:v>
                </c:pt>
                <c:pt idx="12">
                  <c:v>15.787120066666665</c:v>
                </c:pt>
                <c:pt idx="13">
                  <c:v>13.799968233333249</c:v>
                </c:pt>
                <c:pt idx="14">
                  <c:v>12.703059600000005</c:v>
                </c:pt>
                <c:pt idx="15">
                  <c:v>10.262353287821751</c:v>
                </c:pt>
                <c:pt idx="16">
                  <c:v>9.92025516562253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77-4971-B275-2208E8A72620}"/>
            </c:ext>
          </c:extLst>
        </c:ser>
        <c:ser>
          <c:idx val="11"/>
          <c:order val="11"/>
          <c:tx>
            <c:strRef>
              <c:f>'Details of CO2 frm incineration'!$D$119</c:f>
              <c:strCache>
                <c:ptCount val="1"/>
                <c:pt idx="0">
                  <c:v>IW liquefaction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incineration'!$E$119:$AH$119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1.9018999999999999</c:v>
                </c:pt>
                <c:pt idx="11">
                  <c:v>4.1425999999999998</c:v>
                </c:pt>
                <c:pt idx="12">
                  <c:v>6.0445000000000011</c:v>
                </c:pt>
                <c:pt idx="13">
                  <c:v>3.1210666666666667</c:v>
                </c:pt>
                <c:pt idx="14">
                  <c:v>2.1611333333333334</c:v>
                </c:pt>
                <c:pt idx="15">
                  <c:v>1.8864997465307858</c:v>
                </c:pt>
                <c:pt idx="16">
                  <c:v>5.7647325579168678</c:v>
                </c:pt>
                <c:pt idx="17">
                  <c:v>3.6292662001530331</c:v>
                </c:pt>
                <c:pt idx="18">
                  <c:v>7.6820323406510331</c:v>
                </c:pt>
                <c:pt idx="19">
                  <c:v>2.7232329298267066</c:v>
                </c:pt>
                <c:pt idx="20">
                  <c:v>1.5717340905317112</c:v>
                </c:pt>
                <c:pt idx="21">
                  <c:v>2.4170239812673922</c:v>
                </c:pt>
                <c:pt idx="22">
                  <c:v>2.6367588267986166</c:v>
                </c:pt>
                <c:pt idx="23">
                  <c:v>2.4519564269295939</c:v>
                </c:pt>
                <c:pt idx="24">
                  <c:v>2.7232149342452692</c:v>
                </c:pt>
                <c:pt idx="25">
                  <c:v>2.7971332261146209</c:v>
                </c:pt>
                <c:pt idx="26">
                  <c:v>0.28696620332574047</c:v>
                </c:pt>
                <c:pt idx="27">
                  <c:v>0</c:v>
                </c:pt>
                <c:pt idx="28">
                  <c:v>2.0017070234208552</c:v>
                </c:pt>
                <c:pt idx="29">
                  <c:v>2.0021549963845744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77-4971-B275-2208E8A72620}"/>
            </c:ext>
          </c:extLst>
        </c:ser>
        <c:ser>
          <c:idx val="12"/>
          <c:order val="12"/>
          <c:tx>
            <c:strRef>
              <c:f>'Details of CO2 frm incineration'!$D$120</c:f>
              <c:strCache>
                <c:ptCount val="1"/>
                <c:pt idx="0">
                  <c:v>IW gasification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incineration'!$E$120:$AH$120</c:f>
              <c:numCache>
                <c:formatCode>#,##0_);[Red]\(#,##0\)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47.901854</c:v>
                </c:pt>
                <c:pt idx="12">
                  <c:v>35.899966666666671</c:v>
                </c:pt>
                <c:pt idx="13">
                  <c:v>33.117263666666673</c:v>
                </c:pt>
                <c:pt idx="14">
                  <c:v>35.163744000000008</c:v>
                </c:pt>
                <c:pt idx="15">
                  <c:v>27.858005923678153</c:v>
                </c:pt>
                <c:pt idx="16">
                  <c:v>66.088731777045084</c:v>
                </c:pt>
                <c:pt idx="17">
                  <c:v>74.15073380183955</c:v>
                </c:pt>
                <c:pt idx="18">
                  <c:v>99.151321520869445</c:v>
                </c:pt>
                <c:pt idx="19">
                  <c:v>235.47276677621687</c:v>
                </c:pt>
                <c:pt idx="20">
                  <c:v>299.09140805543001</c:v>
                </c:pt>
                <c:pt idx="21">
                  <c:v>199.84679640625365</c:v>
                </c:pt>
                <c:pt idx="22">
                  <c:v>203.22914749344324</c:v>
                </c:pt>
                <c:pt idx="23">
                  <c:v>249.56927192959634</c:v>
                </c:pt>
                <c:pt idx="24">
                  <c:v>229.56968324994457</c:v>
                </c:pt>
                <c:pt idx="25">
                  <c:v>208.02979085920958</c:v>
                </c:pt>
                <c:pt idx="26">
                  <c:v>202.54717742490001</c:v>
                </c:pt>
                <c:pt idx="27">
                  <c:v>232.39013610397407</c:v>
                </c:pt>
                <c:pt idx="28">
                  <c:v>249.73409596425262</c:v>
                </c:pt>
                <c:pt idx="29">
                  <c:v>220.30882980703913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577-4971-B275-2208E8A72620}"/>
            </c:ext>
          </c:extLst>
        </c:ser>
        <c:ser>
          <c:idx val="13"/>
          <c:order val="13"/>
          <c:tx>
            <c:strRef>
              <c:f>'Details of CO2 frm incineration'!$D$121</c:f>
              <c:strCache>
                <c:ptCount val="1"/>
                <c:pt idx="0">
                  <c:v>Infectious waste plastics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incineration'!$E$55:$AH$55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'Details of CO2 frm incineration'!$E$121:$AH$121</c:f>
              <c:numCache>
                <c:formatCode>#,##0_);[Red]\(#,##0\)</c:formatCode>
                <c:ptCount val="30"/>
                <c:pt idx="0">
                  <c:v>199.41429200000002</c:v>
                </c:pt>
                <c:pt idx="1">
                  <c:v>199.41429200000002</c:v>
                </c:pt>
                <c:pt idx="2">
                  <c:v>199.41429200000002</c:v>
                </c:pt>
                <c:pt idx="3">
                  <c:v>199.41429200000002</c:v>
                </c:pt>
                <c:pt idx="4">
                  <c:v>176.93726820000001</c:v>
                </c:pt>
                <c:pt idx="5">
                  <c:v>328.19603740000002</c:v>
                </c:pt>
                <c:pt idx="6">
                  <c:v>997.34262320000005</c:v>
                </c:pt>
                <c:pt idx="7">
                  <c:v>319.55489719999997</c:v>
                </c:pt>
                <c:pt idx="8">
                  <c:v>309.42782640000001</c:v>
                </c:pt>
                <c:pt idx="9">
                  <c:v>476.95966780000003</c:v>
                </c:pt>
                <c:pt idx="10">
                  <c:v>428.0486293745426</c:v>
                </c:pt>
                <c:pt idx="11">
                  <c:v>403.51359631765786</c:v>
                </c:pt>
                <c:pt idx="12">
                  <c:v>387.90080866721991</c:v>
                </c:pt>
                <c:pt idx="13">
                  <c:v>431.88049218958048</c:v>
                </c:pt>
                <c:pt idx="14">
                  <c:v>438.47744471793459</c:v>
                </c:pt>
                <c:pt idx="15">
                  <c:v>434.73917161853387</c:v>
                </c:pt>
                <c:pt idx="16">
                  <c:v>419.56618080331958</c:v>
                </c:pt>
                <c:pt idx="17">
                  <c:v>461.5951206055604</c:v>
                </c:pt>
                <c:pt idx="18">
                  <c:v>336.23333333333335</c:v>
                </c:pt>
                <c:pt idx="19">
                  <c:v>365.75000000000006</c:v>
                </c:pt>
                <c:pt idx="20">
                  <c:v>395.26666666666665</c:v>
                </c:pt>
                <c:pt idx="21">
                  <c:v>451.73333333333335</c:v>
                </c:pt>
                <c:pt idx="22">
                  <c:v>336.23333333333335</c:v>
                </c:pt>
                <c:pt idx="23">
                  <c:v>341.36666666666667</c:v>
                </c:pt>
                <c:pt idx="24">
                  <c:v>451.73333333333335</c:v>
                </c:pt>
                <c:pt idx="25">
                  <c:v>426.06666666666672</c:v>
                </c:pt>
                <c:pt idx="26">
                  <c:v>410.66666666666674</c:v>
                </c:pt>
                <c:pt idx="27">
                  <c:v>395.26666666666665</c:v>
                </c:pt>
                <c:pt idx="28">
                  <c:v>479.9666666666667</c:v>
                </c:pt>
                <c:pt idx="29">
                  <c:v>474.83333333333337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577-4971-B275-2208E8A72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55327"/>
        <c:axId val="645298335"/>
      </c:lineChart>
      <c:catAx>
        <c:axId val="6371553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45298335"/>
        <c:crosses val="autoZero"/>
        <c:auto val="1"/>
        <c:lblAlgn val="ctr"/>
        <c:lblOffset val="100"/>
        <c:tickLblSkip val="5"/>
        <c:noMultiLvlLbl val="0"/>
      </c:catAx>
      <c:valAx>
        <c:axId val="64529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/>
                  <a:t>CO</a:t>
                </a:r>
                <a:r>
                  <a:rPr lang="en-US" baseline="-25000"/>
                  <a:t>2 </a:t>
                </a:r>
                <a:r>
                  <a:rPr lang="en-US" altLang="ja-JP"/>
                  <a:t>emittions</a:t>
                </a:r>
                <a:r>
                  <a:rPr lang="ja-JP"/>
                  <a:t>（</a:t>
                </a:r>
                <a:r>
                  <a:rPr lang="en-US"/>
                  <a:t>ktCO</a:t>
                </a:r>
                <a:r>
                  <a:rPr lang="en-US" baseline="-25000"/>
                  <a:t>2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3715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44955532515204"/>
          <c:y val="0.13886952719091886"/>
          <c:w val="0.51997301354698133"/>
          <c:h val="0.706663809410269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2F-4DAB-A747-CA477869FEE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2F-4DAB-A747-CA477869FEE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2F-4DAB-A747-CA477869FEE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C2F-4DAB-A747-CA477869FEE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C2F-4DAB-A747-CA477869FEE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C2F-4DAB-A747-CA477869FEE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C2F-4DAB-A747-CA477869FEE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6FE-4619-B650-58E371C7658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C2F-4DAB-A747-CA477869FEE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C2F-4DAB-A747-CA477869FEE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C2F-4DAB-A747-CA477869FEE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C2F-4DAB-A747-CA477869FEE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C2F-4DAB-A747-CA477869FEE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6C2F-4DAB-A747-CA477869FEE5}"/>
              </c:ext>
            </c:extLst>
          </c:dPt>
          <c:dLbls>
            <c:dLbl>
              <c:idx val="0"/>
              <c:layout>
                <c:manualLayout>
                  <c:x val="-3.0876428688843383E-2"/>
                  <c:y val="-0.176259163519717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2F-4DAB-A747-CA477869FE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2F-4DAB-A747-CA477869FEE5}"/>
                </c:ext>
              </c:extLst>
            </c:dLbl>
            <c:dLbl>
              <c:idx val="2"/>
              <c:layout>
                <c:manualLayout>
                  <c:x val="0.19371972885782004"/>
                  <c:y val="-0.19755619876763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2F-4DAB-A747-CA477869FEE5}"/>
                </c:ext>
              </c:extLst>
            </c:dLbl>
            <c:dLbl>
              <c:idx val="3"/>
              <c:layout>
                <c:manualLayout>
                  <c:x val="0.20270737071393347"/>
                  <c:y val="-2.34617899609181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2F-4DAB-A747-CA477869FEE5}"/>
                </c:ext>
              </c:extLst>
            </c:dLbl>
            <c:dLbl>
              <c:idx val="4"/>
              <c:layout>
                <c:manualLayout>
                  <c:x val="-0.12489336689500759"/>
                  <c:y val="2.25246104852979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2F-4DAB-A747-CA477869FEE5}"/>
                </c:ext>
              </c:extLst>
            </c:dLbl>
            <c:dLbl>
              <c:idx val="5"/>
              <c:layout>
                <c:manualLayout>
                  <c:x val="-8.1518564482742764E-2"/>
                  <c:y val="-8.907232228376757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2F-4DAB-A747-CA477869FEE5}"/>
                </c:ext>
              </c:extLst>
            </c:dLbl>
            <c:dLbl>
              <c:idx val="6"/>
              <c:layout>
                <c:manualLayout>
                  <c:x val="-9.0636775897918916E-3"/>
                  <c:y val="0.141241384350463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2F-4DAB-A747-CA477869FEE5}"/>
                </c:ext>
              </c:extLst>
            </c:dLbl>
            <c:dLbl>
              <c:idx val="7"/>
              <c:layout>
                <c:manualLayout>
                  <c:x val="-3.5618378522398214E-2"/>
                  <c:y val="-2.03030150776721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FE-4619-B650-58E371C76582}"/>
                </c:ext>
              </c:extLst>
            </c:dLbl>
            <c:dLbl>
              <c:idx val="8"/>
              <c:layout>
                <c:manualLayout>
                  <c:x val="-7.3088102511126851E-2"/>
                  <c:y val="-2.18327068098459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2F-4DAB-A747-CA477869FEE5}"/>
                </c:ext>
              </c:extLst>
            </c:dLbl>
            <c:dLbl>
              <c:idx val="9"/>
              <c:layout>
                <c:manualLayout>
                  <c:x val="-7.7213664306910136E-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2F-4DAB-A747-CA477869FEE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2F-4DAB-A747-CA477869FEE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2F-4DAB-A747-CA477869FEE5}"/>
                </c:ext>
              </c:extLst>
            </c:dLbl>
            <c:dLbl>
              <c:idx val="12"/>
              <c:layout>
                <c:manualLayout>
                  <c:x val="0.15679035717318462"/>
                  <c:y val="-1.54266373730776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2F-4DAB-A747-CA477869FEE5}"/>
                </c:ext>
              </c:extLst>
            </c:dLbl>
            <c:dLbl>
              <c:idx val="13"/>
              <c:layout>
                <c:manualLayout>
                  <c:x val="4.341171317629397E-2"/>
                  <c:y val="-6.28007005470820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2F-4DAB-A747-CA477869FE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('Details of CO2 frm incineration'!$D$108:$D$114,'Details of CO2 frm incineration'!$D$116:$D$121)</c:f>
              <c:strCache>
                <c:ptCount val="13"/>
                <c:pt idx="0">
                  <c:v>MS incineration (incl. heat recovery)</c:v>
                </c:pt>
                <c:pt idx="1">
                  <c:v>MS liquefaction</c:v>
                </c:pt>
                <c:pt idx="2">
                  <c:v>MS blast furnace reducing agent</c:v>
                </c:pt>
                <c:pt idx="3">
                  <c:v>MS coke oven chemical feedstock</c:v>
                </c:pt>
                <c:pt idx="4">
                  <c:v>MS gasification</c:v>
                </c:pt>
                <c:pt idx="5">
                  <c:v>IW incineration (incl. heat recovery)</c:v>
                </c:pt>
                <c:pt idx="6">
                  <c:v>IW manufacture of iron and steel (blast furnace)</c:v>
                </c:pt>
                <c:pt idx="7">
                  <c:v>IW paper industry (boiler)</c:v>
                </c:pt>
                <c:pt idx="8">
                  <c:v>IW cement manufacturer (firing furnace)</c:v>
                </c:pt>
                <c:pt idx="9">
                  <c:v>IW automobile manufacturing (boiler)</c:v>
                </c:pt>
                <c:pt idx="10">
                  <c:v>IW liquefaction</c:v>
                </c:pt>
                <c:pt idx="11">
                  <c:v>IW gasification</c:v>
                </c:pt>
                <c:pt idx="12">
                  <c:v>Infectious waste plastics</c:v>
                </c:pt>
              </c:strCache>
            </c:strRef>
          </c:cat>
          <c:val>
            <c:numRef>
              <c:f>('Details of CO2 frm incineration'!$AH$108:$AH$114,'Details of CO2 frm incineration'!$AH$116:$AH$121)</c:f>
              <c:numCache>
                <c:formatCode>#,##0_);[Red]\(#,##0\)</c:formatCode>
                <c:ptCount val="13"/>
                <c:pt idx="0">
                  <c:v>6561.6021670524606</c:v>
                </c:pt>
                <c:pt idx="1">
                  <c:v>0</c:v>
                </c:pt>
                <c:pt idx="2">
                  <c:v>74.293421862456995</c:v>
                </c:pt>
                <c:pt idx="3">
                  <c:v>33.715880092300502</c:v>
                </c:pt>
                <c:pt idx="4">
                  <c:v>119.7973506044946</c:v>
                </c:pt>
                <c:pt idx="5">
                  <c:v>4816.9644535295974</c:v>
                </c:pt>
                <c:pt idx="6">
                  <c:v>382.19461125224484</c:v>
                </c:pt>
                <c:pt idx="7">
                  <c:v>46.372575838156934</c:v>
                </c:pt>
                <c:pt idx="8">
                  <c:v>1912.4297404646513</c:v>
                </c:pt>
                <c:pt idx="9">
                  <c:v>0</c:v>
                </c:pt>
                <c:pt idx="10">
                  <c:v>2.0021549963845744</c:v>
                </c:pt>
                <c:pt idx="11">
                  <c:v>220.30882980703913</c:v>
                </c:pt>
                <c:pt idx="12">
                  <c:v>474.83333333333337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C2F-4DAB-A747-CA477869FEE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'Details of CO2 frm incineration'!$D$108</c:f>
              <c:strCache>
                <c:ptCount val="1"/>
                <c:pt idx="0">
                  <c:v>MS incineration (incl. heat recovery)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incineration'!$E$108:$BM$108</c:f>
              <c:numCache>
                <c:formatCode>#,##0_);[Red]\(#,##0\)</c:formatCode>
                <c:ptCount val="61"/>
                <c:pt idx="0">
                  <c:v>9232.1616462689362</c:v>
                </c:pt>
                <c:pt idx="1">
                  <c:v>9333.7777085370144</c:v>
                </c:pt>
                <c:pt idx="2">
                  <c:v>9296.8264131668038</c:v>
                </c:pt>
                <c:pt idx="3">
                  <c:v>9280.4373342071049</c:v>
                </c:pt>
                <c:pt idx="4">
                  <c:v>9419.0046918453972</c:v>
                </c:pt>
                <c:pt idx="5">
                  <c:v>9607.336796255031</c:v>
                </c:pt>
                <c:pt idx="6">
                  <c:v>9982.5119462411276</c:v>
                </c:pt>
                <c:pt idx="7">
                  <c:v>10172.631864430043</c:v>
                </c:pt>
                <c:pt idx="8">
                  <c:v>10577.308299723085</c:v>
                </c:pt>
                <c:pt idx="9">
                  <c:v>10746.940774072991</c:v>
                </c:pt>
                <c:pt idx="10">
                  <c:v>11381.15139623162</c:v>
                </c:pt>
                <c:pt idx="11">
                  <c:v>11431.517438272494</c:v>
                </c:pt>
                <c:pt idx="12">
                  <c:v>11389.547238044899</c:v>
                </c:pt>
                <c:pt idx="13">
                  <c:v>11236.12485005561</c:v>
                </c:pt>
                <c:pt idx="14">
                  <c:v>10351.877021514705</c:v>
                </c:pt>
                <c:pt idx="15">
                  <c:v>8195.4501112101752</c:v>
                </c:pt>
                <c:pt idx="16">
                  <c:v>6664.1770665897602</c:v>
                </c:pt>
                <c:pt idx="17">
                  <c:v>6298.2680091317006</c:v>
                </c:pt>
                <c:pt idx="18">
                  <c:v>6802.7637514434855</c:v>
                </c:pt>
                <c:pt idx="19">
                  <c:v>5946.3959306622046</c:v>
                </c:pt>
                <c:pt idx="20">
                  <c:v>5367.4065015316573</c:v>
                </c:pt>
                <c:pt idx="21">
                  <c:v>5872.2061652905059</c:v>
                </c:pt>
                <c:pt idx="22">
                  <c:v>6773.7206497767083</c:v>
                </c:pt>
                <c:pt idx="23">
                  <c:v>6819.1337016921316</c:v>
                </c:pt>
                <c:pt idx="24">
                  <c:v>6010.2600227376533</c:v>
                </c:pt>
                <c:pt idx="25">
                  <c:v>6048.4351799235419</c:v>
                </c:pt>
                <c:pt idx="26">
                  <c:v>5999.6721062950601</c:v>
                </c:pt>
                <c:pt idx="27">
                  <c:v>6385.1034817004956</c:v>
                </c:pt>
                <c:pt idx="28">
                  <c:v>6370.2502573918855</c:v>
                </c:pt>
                <c:pt idx="29">
                  <c:v>6561.6021670524606</c:v>
                </c:pt>
                <c:pt idx="30">
                  <c:v>6290.7585704204375</c:v>
                </c:pt>
                <c:pt idx="31">
                  <c:v>6069.3728428137483</c:v>
                </c:pt>
                <c:pt idx="32">
                  <c:v>5860.9488821899131</c:v>
                </c:pt>
                <c:pt idx="33">
                  <c:v>5650.3968331468568</c:v>
                </c:pt>
                <c:pt idx="34">
                  <c:v>5454.439790316067</c:v>
                </c:pt>
                <c:pt idx="35">
                  <c:v>5225.1379189368699</c:v>
                </c:pt>
                <c:pt idx="36">
                  <c:v>5016.1420362506042</c:v>
                </c:pt>
                <c:pt idx="37">
                  <c:v>4805.9429895157609</c:v>
                </c:pt>
                <c:pt idx="38">
                  <c:v>4609.9191098259862</c:v>
                </c:pt>
                <c:pt idx="39">
                  <c:v>4382.3022401070612</c:v>
                </c:pt>
                <c:pt idx="40">
                  <c:v>4168.7521403456531</c:v>
                </c:pt>
                <c:pt idx="41">
                  <c:v>4051.1458660627736</c:v>
                </c:pt>
                <c:pt idx="42">
                  <c:v>3967.7621322127798</c:v>
                </c:pt>
                <c:pt idx="43">
                  <c:v>3863.2781450849188</c:v>
                </c:pt>
                <c:pt idx="44">
                  <c:v>3775.506729878316</c:v>
                </c:pt>
                <c:pt idx="45">
                  <c:v>3688.5125962850457</c:v>
                </c:pt>
                <c:pt idx="46">
                  <c:v>3626.6066160744931</c:v>
                </c:pt>
                <c:pt idx="47">
                  <c:v>3538.7242778497198</c:v>
                </c:pt>
                <c:pt idx="48">
                  <c:v>3464.6524286901613</c:v>
                </c:pt>
                <c:pt idx="49">
                  <c:v>3390.5947529327814</c:v>
                </c:pt>
                <c:pt idx="50">
                  <c:v>3329.6129046990982</c:v>
                </c:pt>
                <c:pt idx="51">
                  <c:v>3242.2128152239761</c:v>
                </c:pt>
                <c:pt idx="52">
                  <c:v>3167.4993741552917</c:v>
                </c:pt>
                <c:pt idx="53">
                  <c:v>3092.7680324344501</c:v>
                </c:pt>
                <c:pt idx="54">
                  <c:v>3018.0622584200432</c:v>
                </c:pt>
                <c:pt idx="55">
                  <c:v>2955.9227081091367</c:v>
                </c:pt>
                <c:pt idx="56">
                  <c:v>2869.2386206953202</c:v>
                </c:pt>
                <c:pt idx="57">
                  <c:v>2794.802910724748</c:v>
                </c:pt>
                <c:pt idx="58">
                  <c:v>2720.6435928031674</c:v>
                </c:pt>
                <c:pt idx="59">
                  <c:v>2658.5947150915808</c:v>
                </c:pt>
                <c:pt idx="60">
                  <c:v>2573.3564489657629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3-4C14-8DA4-5892DA9F1A64}"/>
            </c:ext>
          </c:extLst>
        </c:ser>
        <c:ser>
          <c:idx val="1"/>
          <c:order val="1"/>
          <c:tx>
            <c:strRef>
              <c:f>'Details of CO2 frm incineration'!$D$109</c:f>
              <c:strCache>
                <c:ptCount val="1"/>
                <c:pt idx="0">
                  <c:v>MS liquefaction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incineration'!$E$109:$BM$109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9.0863208326333265</c:v>
                </c:pt>
                <c:pt idx="11">
                  <c:v>21.576294723370005</c:v>
                </c:pt>
                <c:pt idx="12">
                  <c:v>18.467318538446371</c:v>
                </c:pt>
                <c:pt idx="13">
                  <c:v>15.807116307172587</c:v>
                </c:pt>
                <c:pt idx="14">
                  <c:v>17.372418229842832</c:v>
                </c:pt>
                <c:pt idx="15">
                  <c:v>18.885942269267979</c:v>
                </c:pt>
                <c:pt idx="16">
                  <c:v>11.852023645960028</c:v>
                </c:pt>
                <c:pt idx="17">
                  <c:v>11.496411673648247</c:v>
                </c:pt>
                <c:pt idx="18">
                  <c:v>7.3712139344837944</c:v>
                </c:pt>
                <c:pt idx="19">
                  <c:v>18.165275955290365</c:v>
                </c:pt>
                <c:pt idx="20">
                  <c:v>2.8529222774491374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3-4C14-8DA4-5892DA9F1A64}"/>
            </c:ext>
          </c:extLst>
        </c:ser>
        <c:ser>
          <c:idx val="2"/>
          <c:order val="2"/>
          <c:tx>
            <c:strRef>
              <c:f>'Details of CO2 frm incineration'!$D$110</c:f>
              <c:strCache>
                <c:ptCount val="1"/>
                <c:pt idx="0">
                  <c:v>MS blast furnace reducing agent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incineration'!$E$110:$BM$110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67.917912151522813</c:v>
                </c:pt>
                <c:pt idx="11">
                  <c:v>115.78854700472804</c:v>
                </c:pt>
                <c:pt idx="12">
                  <c:v>127.12994893032962</c:v>
                </c:pt>
                <c:pt idx="13">
                  <c:v>161.00499819963846</c:v>
                </c:pt>
                <c:pt idx="14">
                  <c:v>151.96454626506656</c:v>
                </c:pt>
                <c:pt idx="15">
                  <c:v>99.395980460609465</c:v>
                </c:pt>
                <c:pt idx="16">
                  <c:v>105.0985476412267</c:v>
                </c:pt>
                <c:pt idx="17">
                  <c:v>88.67108090281441</c:v>
                </c:pt>
                <c:pt idx="18">
                  <c:v>46.840645579757322</c:v>
                </c:pt>
                <c:pt idx="19">
                  <c:v>74.502608458961404</c:v>
                </c:pt>
                <c:pt idx="20">
                  <c:v>72.081108647060347</c:v>
                </c:pt>
                <c:pt idx="21">
                  <c:v>69.703275528150613</c:v>
                </c:pt>
                <c:pt idx="22">
                  <c:v>70.272632553265424</c:v>
                </c:pt>
                <c:pt idx="23">
                  <c:v>82.073945079986942</c:v>
                </c:pt>
                <c:pt idx="24">
                  <c:v>72.424998308314485</c:v>
                </c:pt>
                <c:pt idx="25">
                  <c:v>82.251766889631568</c:v>
                </c:pt>
                <c:pt idx="26">
                  <c:v>78.958099525896486</c:v>
                </c:pt>
                <c:pt idx="27">
                  <c:v>75.877752669644835</c:v>
                </c:pt>
                <c:pt idx="28">
                  <c:v>76.609674656842827</c:v>
                </c:pt>
                <c:pt idx="29">
                  <c:v>74.293421862456995</c:v>
                </c:pt>
                <c:pt idx="30">
                  <c:v>71.664111869090135</c:v>
                </c:pt>
                <c:pt idx="31">
                  <c:v>69.765040213835235</c:v>
                </c:pt>
                <c:pt idx="32">
                  <c:v>68.034418697268151</c:v>
                </c:pt>
                <c:pt idx="33">
                  <c:v>66.260311632468884</c:v>
                </c:pt>
                <c:pt idx="34">
                  <c:v>64.671370969456277</c:v>
                </c:pt>
                <c:pt idx="35">
                  <c:v>62.6056894136088</c:v>
                </c:pt>
                <c:pt idx="36">
                  <c:v>60.800556050539633</c:v>
                </c:pt>
                <c:pt idx="37">
                  <c:v>58.958099898306045</c:v>
                </c:pt>
                <c:pt idx="38">
                  <c:v>57.288067036456731</c:v>
                </c:pt>
                <c:pt idx="39">
                  <c:v>55.158530584711372</c:v>
                </c:pt>
                <c:pt idx="40">
                  <c:v>53.195700477774196</c:v>
                </c:pt>
                <c:pt idx="41">
                  <c:v>52.496314264628296</c:v>
                </c:pt>
                <c:pt idx="42">
                  <c:v>52.236779836746443</c:v>
                </c:pt>
                <c:pt idx="43">
                  <c:v>51.671712515807208</c:v>
                </c:pt>
                <c:pt idx="44">
                  <c:v>51.328214255671242</c:v>
                </c:pt>
                <c:pt idx="45">
                  <c:v>50.988227451569252</c:v>
                </c:pt>
                <c:pt idx="46">
                  <c:v>50.1324688992555</c:v>
                </c:pt>
                <c:pt idx="47">
                  <c:v>48.917625643767195</c:v>
                </c:pt>
                <c:pt idx="48">
                  <c:v>47.893691959357461</c:v>
                </c:pt>
                <c:pt idx="49">
                  <c:v>46.869954201255453</c:v>
                </c:pt>
                <c:pt idx="50">
                  <c:v>46.026970405758114</c:v>
                </c:pt>
                <c:pt idx="51">
                  <c:v>44.818793525480331</c:v>
                </c:pt>
                <c:pt idx="52">
                  <c:v>43.785990782516564</c:v>
                </c:pt>
                <c:pt idx="53">
                  <c:v>42.752940589530681</c:v>
                </c:pt>
                <c:pt idx="54">
                  <c:v>41.720243832244684</c:v>
                </c:pt>
                <c:pt idx="55">
                  <c:v>40.861256518989499</c:v>
                </c:pt>
                <c:pt idx="56">
                  <c:v>39.662977307488667</c:v>
                </c:pt>
                <c:pt idx="57">
                  <c:v>38.634013785899732</c:v>
                </c:pt>
                <c:pt idx="58">
                  <c:v>37.608870975313387</c:v>
                </c:pt>
                <c:pt idx="59">
                  <c:v>36.751137076543593</c:v>
                </c:pt>
                <c:pt idx="60">
                  <c:v>35.572844204458029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73-4C14-8DA4-5892DA9F1A64}"/>
            </c:ext>
          </c:extLst>
        </c:ser>
        <c:ser>
          <c:idx val="3"/>
          <c:order val="3"/>
          <c:tx>
            <c:strRef>
              <c:f>'Details of CO2 frm incineration'!$D$111</c:f>
              <c:strCache>
                <c:ptCount val="1"/>
                <c:pt idx="0">
                  <c:v>MS coke oven chemical feedstock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incineration'!$E$111:$BM$111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15.352505510605495</c:v>
                </c:pt>
                <c:pt idx="11">
                  <c:v>73.07930074339356</c:v>
                </c:pt>
                <c:pt idx="12">
                  <c:v>129.75535641931052</c:v>
                </c:pt>
                <c:pt idx="13">
                  <c:v>172.58472269059203</c:v>
                </c:pt>
                <c:pt idx="14">
                  <c:v>195.60100536566299</c:v>
                </c:pt>
                <c:pt idx="15">
                  <c:v>246.45435486475876</c:v>
                </c:pt>
                <c:pt idx="16">
                  <c:v>219.37239826047875</c:v>
                </c:pt>
                <c:pt idx="17">
                  <c:v>200.45102811344975</c:v>
                </c:pt>
                <c:pt idx="18">
                  <c:v>199.09147904494503</c:v>
                </c:pt>
                <c:pt idx="19">
                  <c:v>210.64054890472443</c:v>
                </c:pt>
                <c:pt idx="20">
                  <c:v>248.57854967925618</c:v>
                </c:pt>
                <c:pt idx="21">
                  <c:v>237.85696889614147</c:v>
                </c:pt>
                <c:pt idx="22">
                  <c:v>240.67101064475966</c:v>
                </c:pt>
                <c:pt idx="23">
                  <c:v>0</c:v>
                </c:pt>
                <c:pt idx="24">
                  <c:v>24.344015460299961</c:v>
                </c:pt>
                <c:pt idx="25">
                  <c:v>40.647884477090777</c:v>
                </c:pt>
                <c:pt idx="26">
                  <c:v>34.623625441492074</c:v>
                </c:pt>
                <c:pt idx="27">
                  <c:v>44.997210966086456</c:v>
                </c:pt>
                <c:pt idx="28">
                  <c:v>23.959892158273892</c:v>
                </c:pt>
                <c:pt idx="29">
                  <c:v>33.715880092300502</c:v>
                </c:pt>
                <c:pt idx="30">
                  <c:v>32.52264523732282</c:v>
                </c:pt>
                <c:pt idx="31">
                  <c:v>31.660807532043872</c:v>
                </c:pt>
                <c:pt idx="32">
                  <c:v>30.875415957999056</c:v>
                </c:pt>
                <c:pt idx="33">
                  <c:v>30.070289749403972</c:v>
                </c:pt>
                <c:pt idx="34">
                  <c:v>29.349195855423758</c:v>
                </c:pt>
                <c:pt idx="35">
                  <c:v>28.411747156738564</c:v>
                </c:pt>
                <c:pt idx="36">
                  <c:v>27.592540577015708</c:v>
                </c:pt>
                <c:pt idx="37">
                  <c:v>26.756396149329568</c:v>
                </c:pt>
                <c:pt idx="38">
                  <c:v>25.998500950686594</c:v>
                </c:pt>
                <c:pt idx="39">
                  <c:v>25.032073589295766</c:v>
                </c:pt>
                <c:pt idx="40">
                  <c:v>24.141300989676246</c:v>
                </c:pt>
                <c:pt idx="41">
                  <c:v>23.823905167684202</c:v>
                </c:pt>
                <c:pt idx="42">
                  <c:v>23.706123116044584</c:v>
                </c:pt>
                <c:pt idx="43">
                  <c:v>23.449683964915756</c:v>
                </c:pt>
                <c:pt idx="44">
                  <c:v>23.293797402413635</c:v>
                </c:pt>
                <c:pt idx="45">
                  <c:v>23.13950441075027</c:v>
                </c:pt>
                <c:pt idx="46">
                  <c:v>22.751143610904656</c:v>
                </c:pt>
                <c:pt idx="47">
                  <c:v>22.199822800714841</c:v>
                </c:pt>
                <c:pt idx="48">
                  <c:v>21.73514067327239</c:v>
                </c:pt>
                <c:pt idx="49">
                  <c:v>21.270547461210764</c:v>
                </c:pt>
                <c:pt idx="50">
                  <c:v>20.887984108275433</c:v>
                </c:pt>
                <c:pt idx="51">
                  <c:v>20.339688636017474</c:v>
                </c:pt>
                <c:pt idx="52">
                  <c:v>19.870981547720579</c:v>
                </c:pt>
                <c:pt idx="53">
                  <c:v>19.402162161523471</c:v>
                </c:pt>
                <c:pt idx="54">
                  <c:v>18.933503171703045</c:v>
                </c:pt>
                <c:pt idx="55">
                  <c:v>18.543677093855436</c:v>
                </c:pt>
                <c:pt idx="56">
                  <c:v>17.999873386888549</c:v>
                </c:pt>
                <c:pt idx="57">
                  <c:v>17.532908616071136</c:v>
                </c:pt>
                <c:pt idx="58">
                  <c:v>17.067677762346264</c:v>
                </c:pt>
                <c:pt idx="59">
                  <c:v>16.678420509724852</c:v>
                </c:pt>
                <c:pt idx="60">
                  <c:v>16.143687013906092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73-4C14-8DA4-5892DA9F1A64}"/>
            </c:ext>
          </c:extLst>
        </c:ser>
        <c:ser>
          <c:idx val="4"/>
          <c:order val="4"/>
          <c:tx>
            <c:strRef>
              <c:f>'Details of CO2 frm incineration'!$D$112</c:f>
              <c:strCache>
                <c:ptCount val="1"/>
                <c:pt idx="0">
                  <c:v>MS gasification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incineration'!$E$112:$BM$112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1.7248059182445887</c:v>
                </c:pt>
                <c:pt idx="11">
                  <c:v>20.354331909817411</c:v>
                </c:pt>
                <c:pt idx="12">
                  <c:v>30.246283092978775</c:v>
                </c:pt>
                <c:pt idx="13">
                  <c:v>75.902274232970328</c:v>
                </c:pt>
                <c:pt idx="14">
                  <c:v>141.12859459266812</c:v>
                </c:pt>
                <c:pt idx="15">
                  <c:v>158.37130567884219</c:v>
                </c:pt>
                <c:pt idx="16">
                  <c:v>147.33072638412693</c:v>
                </c:pt>
                <c:pt idx="17">
                  <c:v>152.63119970009606</c:v>
                </c:pt>
                <c:pt idx="18">
                  <c:v>126.04505820130862</c:v>
                </c:pt>
                <c:pt idx="19">
                  <c:v>120.35406418705755</c:v>
                </c:pt>
                <c:pt idx="20">
                  <c:v>143.01858622277663</c:v>
                </c:pt>
                <c:pt idx="21">
                  <c:v>138.56702769301802</c:v>
                </c:pt>
                <c:pt idx="22">
                  <c:v>166.07201359998294</c:v>
                </c:pt>
                <c:pt idx="23">
                  <c:v>157.41310014224433</c:v>
                </c:pt>
                <c:pt idx="24">
                  <c:v>136.36108820549768</c:v>
                </c:pt>
                <c:pt idx="25">
                  <c:v>147.87381234705725</c:v>
                </c:pt>
                <c:pt idx="26">
                  <c:v>146.51068290625358</c:v>
                </c:pt>
                <c:pt idx="27">
                  <c:v>153.42675035250201</c:v>
                </c:pt>
                <c:pt idx="28">
                  <c:v>124.35529638842503</c:v>
                </c:pt>
                <c:pt idx="29">
                  <c:v>119.7973506044946</c:v>
                </c:pt>
                <c:pt idx="30">
                  <c:v>115.55761627503514</c:v>
                </c:pt>
                <c:pt idx="31">
                  <c:v>112.49538347966308</c:v>
                </c:pt>
                <c:pt idx="32">
                  <c:v>109.7047747368366</c:v>
                </c:pt>
                <c:pt idx="33">
                  <c:v>106.8440460111475</c:v>
                </c:pt>
                <c:pt idx="34">
                  <c:v>104.28189613401483</c:v>
                </c:pt>
                <c:pt idx="35">
                  <c:v>100.95100665040428</c:v>
                </c:pt>
                <c:pt idx="36">
                  <c:v>98.040248349570845</c:v>
                </c:pt>
                <c:pt idx="37">
                  <c:v>95.069307449161556</c:v>
                </c:pt>
                <c:pt idx="38">
                  <c:v>92.376397266044918</c:v>
                </c:pt>
                <c:pt idx="39">
                  <c:v>88.942542443647682</c:v>
                </c:pt>
                <c:pt idx="40">
                  <c:v>85.777499824758252</c:v>
                </c:pt>
                <c:pt idx="41">
                  <c:v>84.649747013219894</c:v>
                </c:pt>
                <c:pt idx="42">
                  <c:v>84.231250515529183</c:v>
                </c:pt>
                <c:pt idx="43">
                  <c:v>83.320085485507732</c:v>
                </c:pt>
                <c:pt idx="44">
                  <c:v>82.766198203566063</c:v>
                </c:pt>
                <c:pt idx="45">
                  <c:v>82.217973107038517</c:v>
                </c:pt>
                <c:pt idx="46">
                  <c:v>80.838071565901785</c:v>
                </c:pt>
                <c:pt idx="47">
                  <c:v>78.879149769613122</c:v>
                </c:pt>
                <c:pt idx="48">
                  <c:v>77.228067621127863</c:v>
                </c:pt>
                <c:pt idx="49">
                  <c:v>75.57730140172481</c:v>
                </c:pt>
                <c:pt idx="50">
                  <c:v>74.217999019744525</c:v>
                </c:pt>
                <c:pt idx="51">
                  <c:v>72.269826682403007</c:v>
                </c:pt>
                <c:pt idx="52">
                  <c:v>70.604443271565174</c:v>
                </c:pt>
                <c:pt idx="53">
                  <c:v>68.938660850205096</c:v>
                </c:pt>
                <c:pt idx="54">
                  <c:v>67.273448340142579</c:v>
                </c:pt>
                <c:pt idx="55">
                  <c:v>65.888340456414241</c:v>
                </c:pt>
                <c:pt idx="56">
                  <c:v>63.956128004442299</c:v>
                </c:pt>
                <c:pt idx="57">
                  <c:v>62.296935297135931</c:v>
                </c:pt>
                <c:pt idx="58">
                  <c:v>60.643903445583142</c:v>
                </c:pt>
                <c:pt idx="59">
                  <c:v>59.260816679348061</c:v>
                </c:pt>
                <c:pt idx="60">
                  <c:v>57.360831986580223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73-4C14-8DA4-5892DA9F1A64}"/>
            </c:ext>
          </c:extLst>
        </c:ser>
        <c:ser>
          <c:idx val="5"/>
          <c:order val="5"/>
          <c:tx>
            <c:strRef>
              <c:f>'Details of CO2 frm incineration'!$D$113</c:f>
              <c:strCache>
                <c:ptCount val="1"/>
                <c:pt idx="0">
                  <c:v>IW incineration (incl. heat recovery)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incineration'!$E$113:$BM$113</c:f>
              <c:numCache>
                <c:formatCode>#,##0_);[Red]\(#,##0\)</c:formatCode>
                <c:ptCount val="61"/>
                <c:pt idx="0">
                  <c:v>2161.9190413333336</c:v>
                </c:pt>
                <c:pt idx="1">
                  <c:v>2056.4290413333333</c:v>
                </c:pt>
                <c:pt idx="2">
                  <c:v>2448.8723746666665</c:v>
                </c:pt>
                <c:pt idx="3">
                  <c:v>2790.4957080000004</c:v>
                </c:pt>
                <c:pt idx="4">
                  <c:v>4055.2393984666669</c:v>
                </c:pt>
                <c:pt idx="5">
                  <c:v>4604.1672959333346</c:v>
                </c:pt>
                <c:pt idx="6">
                  <c:v>4369.8140434666666</c:v>
                </c:pt>
                <c:pt idx="7">
                  <c:v>5298.031436133333</c:v>
                </c:pt>
                <c:pt idx="8">
                  <c:v>5717.1055069333333</c:v>
                </c:pt>
                <c:pt idx="9">
                  <c:v>5090.1403322000006</c:v>
                </c:pt>
                <c:pt idx="10">
                  <c:v>4568.1589862141564</c:v>
                </c:pt>
                <c:pt idx="11">
                  <c:v>4306.3197370156749</c:v>
                </c:pt>
                <c:pt idx="12">
                  <c:v>4139.6991913327811</c:v>
                </c:pt>
                <c:pt idx="13">
                  <c:v>4609.0528411437526</c:v>
                </c:pt>
                <c:pt idx="14">
                  <c:v>4679.4558886153991</c:v>
                </c:pt>
                <c:pt idx="15">
                  <c:v>4639.5602050123498</c:v>
                </c:pt>
                <c:pt idx="16">
                  <c:v>4477.6332169084581</c:v>
                </c:pt>
                <c:pt idx="17">
                  <c:v>4926.1683893695972</c:v>
                </c:pt>
                <c:pt idx="18">
                  <c:v>5436.1992975271942</c:v>
                </c:pt>
                <c:pt idx="19">
                  <c:v>3825.6160998178193</c:v>
                </c:pt>
                <c:pt idx="20">
                  <c:v>4366.4978077903816</c:v>
                </c:pt>
                <c:pt idx="21">
                  <c:v>3872.8772382768079</c:v>
                </c:pt>
                <c:pt idx="22">
                  <c:v>4181.9148739896436</c:v>
                </c:pt>
                <c:pt idx="23">
                  <c:v>4555.4634556748351</c:v>
                </c:pt>
                <c:pt idx="24">
                  <c:v>4075.8560304649332</c:v>
                </c:pt>
                <c:pt idx="25">
                  <c:v>4677.2575740707853</c:v>
                </c:pt>
                <c:pt idx="26">
                  <c:v>4553.0262795521494</c:v>
                </c:pt>
                <c:pt idx="27">
                  <c:v>4713.8997952961327</c:v>
                </c:pt>
                <c:pt idx="28">
                  <c:v>4777.4416026331292</c:v>
                </c:pt>
                <c:pt idx="29">
                  <c:v>4816.9644535295974</c:v>
                </c:pt>
                <c:pt idx="30">
                  <c:v>4534.997518109366</c:v>
                </c:pt>
                <c:pt idx="31">
                  <c:v>4364.506661649848</c:v>
                </c:pt>
                <c:pt idx="32">
                  <c:v>4185.2529464962854</c:v>
                </c:pt>
                <c:pt idx="33">
                  <c:v>4006.3914469012707</c:v>
                </c:pt>
                <c:pt idx="34">
                  <c:v>3828.1045074788121</c:v>
                </c:pt>
                <c:pt idx="35">
                  <c:v>3650.8870435763283</c:v>
                </c:pt>
                <c:pt idx="36">
                  <c:v>3478.514013224602</c:v>
                </c:pt>
                <c:pt idx="37">
                  <c:v>3306.4776134080798</c:v>
                </c:pt>
                <c:pt idx="38">
                  <c:v>3135.3892017080498</c:v>
                </c:pt>
                <c:pt idx="39">
                  <c:v>2964.7466008836032</c:v>
                </c:pt>
                <c:pt idx="40">
                  <c:v>2794.9973794485636</c:v>
                </c:pt>
                <c:pt idx="41">
                  <c:v>2727.8656489927434</c:v>
                </c:pt>
                <c:pt idx="42">
                  <c:v>2667.9758476793863</c:v>
                </c:pt>
                <c:pt idx="43">
                  <c:v>2613.0287692360107</c:v>
                </c:pt>
                <c:pt idx="44">
                  <c:v>2560.4277647797358</c:v>
                </c:pt>
                <c:pt idx="45">
                  <c:v>2508.7943422087992</c:v>
                </c:pt>
                <c:pt idx="46">
                  <c:v>2466.763778421292</c:v>
                </c:pt>
                <c:pt idx="47">
                  <c:v>2424.6548940231064</c:v>
                </c:pt>
                <c:pt idx="48">
                  <c:v>2383.2125134047023</c:v>
                </c:pt>
                <c:pt idx="49">
                  <c:v>2342.0693768864703</c:v>
                </c:pt>
                <c:pt idx="50">
                  <c:v>2301.4374641940267</c:v>
                </c:pt>
                <c:pt idx="51">
                  <c:v>2260.215271960481</c:v>
                </c:pt>
                <c:pt idx="52">
                  <c:v>2219.0746561924675</c:v>
                </c:pt>
                <c:pt idx="53">
                  <c:v>2177.9768820719655</c:v>
                </c:pt>
                <c:pt idx="54">
                  <c:v>2136.8720193885856</c:v>
                </c:pt>
                <c:pt idx="55">
                  <c:v>2096.1640817656657</c:v>
                </c:pt>
                <c:pt idx="56">
                  <c:v>2054.8181902925189</c:v>
                </c:pt>
                <c:pt idx="57">
                  <c:v>2013.5278036258514</c:v>
                </c:pt>
                <c:pt idx="58">
                  <c:v>1972.2759546242369</c:v>
                </c:pt>
                <c:pt idx="59">
                  <c:v>1931.4438201532682</c:v>
                </c:pt>
                <c:pt idx="60">
                  <c:v>1889.98237774364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73-4C14-8DA4-5892DA9F1A64}"/>
            </c:ext>
          </c:extLst>
        </c:ser>
        <c:ser>
          <c:idx val="6"/>
          <c:order val="6"/>
          <c:tx>
            <c:strRef>
              <c:f>'Details of CO2 frm incineration'!$D$114</c:f>
              <c:strCache>
                <c:ptCount val="1"/>
                <c:pt idx="0">
                  <c:v>IW manufacture of iron and steel (blast furnace)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incineration'!$E$114:$BM$114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77.000000000000014</c:v>
                </c:pt>
                <c:pt idx="8">
                  <c:v>77.000000000000014</c:v>
                </c:pt>
                <c:pt idx="9">
                  <c:v>94.966666666666669</c:v>
                </c:pt>
                <c:pt idx="10">
                  <c:v>146.2302626786099</c:v>
                </c:pt>
                <c:pt idx="11">
                  <c:v>218.84303534609651</c:v>
                </c:pt>
                <c:pt idx="12">
                  <c:v>245.91893303802195</c:v>
                </c:pt>
                <c:pt idx="13">
                  <c:v>358.97787823641352</c:v>
                </c:pt>
                <c:pt idx="14">
                  <c:v>423.13441981054478</c:v>
                </c:pt>
                <c:pt idx="15">
                  <c:v>410.57826161275204</c:v>
                </c:pt>
                <c:pt idx="16">
                  <c:v>262.0254739262777</c:v>
                </c:pt>
                <c:pt idx="17">
                  <c:v>289.00032258813656</c:v>
                </c:pt>
                <c:pt idx="18">
                  <c:v>190.09931632316531</c:v>
                </c:pt>
                <c:pt idx="19">
                  <c:v>247.8675764268659</c:v>
                </c:pt>
                <c:pt idx="20">
                  <c:v>344.84148609617688</c:v>
                </c:pt>
                <c:pt idx="21">
                  <c:v>292.98522831912612</c:v>
                </c:pt>
                <c:pt idx="22">
                  <c:v>344.03307731124943</c:v>
                </c:pt>
                <c:pt idx="23">
                  <c:v>275.34952155626547</c:v>
                </c:pt>
                <c:pt idx="24">
                  <c:v>381.6726669686754</c:v>
                </c:pt>
                <c:pt idx="25">
                  <c:v>369.79813036991408</c:v>
                </c:pt>
                <c:pt idx="26">
                  <c:v>400.51157929331663</c:v>
                </c:pt>
                <c:pt idx="27">
                  <c:v>431.46787972610866</c:v>
                </c:pt>
                <c:pt idx="28">
                  <c:v>336.89063807941346</c:v>
                </c:pt>
                <c:pt idx="29">
                  <c:v>382.19461125224484</c:v>
                </c:pt>
                <c:pt idx="30">
                  <c:v>337.20658336736756</c:v>
                </c:pt>
                <c:pt idx="31">
                  <c:v>315.51329488370703</c:v>
                </c:pt>
                <c:pt idx="32">
                  <c:v>292.3816128183247</c:v>
                </c:pt>
                <c:pt idx="33">
                  <c:v>269.66290559537305</c:v>
                </c:pt>
                <c:pt idx="34">
                  <c:v>245.82875555435857</c:v>
                </c:pt>
                <c:pt idx="35">
                  <c:v>225.64651897138441</c:v>
                </c:pt>
                <c:pt idx="36">
                  <c:v>205.3646095158515</c:v>
                </c:pt>
                <c:pt idx="37">
                  <c:v>185.51348869552208</c:v>
                </c:pt>
                <c:pt idx="38">
                  <c:v>164.6832141344793</c:v>
                </c:pt>
                <c:pt idx="39">
                  <c:v>147.18869737360384</c:v>
                </c:pt>
                <c:pt idx="40">
                  <c:v>128.76378569838303</c:v>
                </c:pt>
                <c:pt idx="41">
                  <c:v>131.27275430171235</c:v>
                </c:pt>
                <c:pt idx="42">
                  <c:v>133.10560212210544</c:v>
                </c:pt>
                <c:pt idx="43">
                  <c:v>137.85448568640678</c:v>
                </c:pt>
                <c:pt idx="44">
                  <c:v>141.41373288561493</c:v>
                </c:pt>
                <c:pt idx="45">
                  <c:v>145.04025265104767</c:v>
                </c:pt>
                <c:pt idx="46">
                  <c:v>138.21554793977228</c:v>
                </c:pt>
                <c:pt idx="47">
                  <c:v>134.0552254723099</c:v>
                </c:pt>
                <c:pt idx="48">
                  <c:v>128.73817102947947</c:v>
                </c:pt>
                <c:pt idx="49">
                  <c:v>123.50433995049761</c:v>
                </c:pt>
                <c:pt idx="50">
                  <c:v>117.14159900102922</c:v>
                </c:pt>
                <c:pt idx="51">
                  <c:v>113.23548386448047</c:v>
                </c:pt>
                <c:pt idx="52">
                  <c:v>108.16651645912322</c:v>
                </c:pt>
                <c:pt idx="53">
                  <c:v>103.13911353952115</c:v>
                </c:pt>
                <c:pt idx="54">
                  <c:v>98.145087476484008</c:v>
                </c:pt>
                <c:pt idx="55">
                  <c:v>92.050469382007449</c:v>
                </c:pt>
                <c:pt idx="56">
                  <c:v>88.243085945557524</c:v>
                </c:pt>
                <c:pt idx="57">
                  <c:v>83.315564438207971</c:v>
                </c:pt>
                <c:pt idx="58">
                  <c:v>78.410218077843567</c:v>
                </c:pt>
                <c:pt idx="59">
                  <c:v>72.454967623222984</c:v>
                </c:pt>
                <c:pt idx="60">
                  <c:v>68.677216543938812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73-4C14-8DA4-5892DA9F1A64}"/>
            </c:ext>
          </c:extLst>
        </c:ser>
        <c:ser>
          <c:idx val="7"/>
          <c:order val="7"/>
          <c:tx>
            <c:strRef>
              <c:f>'Details of CO2 frm incineration'!$D$115</c:f>
              <c:strCache>
                <c:ptCount val="1"/>
                <c:pt idx="0">
                  <c:v>IW chemical industry (boiler)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incineration'!$E$115:$BM$115</c:f>
              <c:numCache>
                <c:formatCode>#,##0_);[Red]\(#,##0\)</c:formatCode>
                <c:ptCount val="61"/>
                <c:pt idx="0">
                  <c:v>13.695733333333335</c:v>
                </c:pt>
                <c:pt idx="1">
                  <c:v>11.490966666666669</c:v>
                </c:pt>
                <c:pt idx="2">
                  <c:v>6.9454000000000002</c:v>
                </c:pt>
                <c:pt idx="3">
                  <c:v>14.270666666666667</c:v>
                </c:pt>
                <c:pt idx="4">
                  <c:v>11.580800000000002</c:v>
                </c:pt>
                <c:pt idx="5">
                  <c:v>9.9714999999999989</c:v>
                </c:pt>
                <c:pt idx="6">
                  <c:v>9.6635000000000009</c:v>
                </c:pt>
                <c:pt idx="7">
                  <c:v>16.311166666666669</c:v>
                </c:pt>
                <c:pt idx="8">
                  <c:v>14.30146666666667</c:v>
                </c:pt>
                <c:pt idx="9">
                  <c:v>12.240433333333334</c:v>
                </c:pt>
                <c:pt idx="10">
                  <c:v>12.240433333333334</c:v>
                </c:pt>
                <c:pt idx="11">
                  <c:v>9.2007300000000019</c:v>
                </c:pt>
                <c:pt idx="12">
                  <c:v>13.635159999999999</c:v>
                </c:pt>
                <c:pt idx="13">
                  <c:v>15.461856666666669</c:v>
                </c:pt>
                <c:pt idx="14">
                  <c:v>10.777946666666665</c:v>
                </c:pt>
                <c:pt idx="15">
                  <c:v>5.5901992489034704</c:v>
                </c:pt>
                <c:pt idx="16">
                  <c:v>5.1358993091681437</c:v>
                </c:pt>
                <c:pt idx="17">
                  <c:v>2.9003329605183366</c:v>
                </c:pt>
                <c:pt idx="18">
                  <c:v>4.2221661210728199</c:v>
                </c:pt>
                <c:pt idx="19">
                  <c:v>3.5291661437433759</c:v>
                </c:pt>
                <c:pt idx="20">
                  <c:v>3.3742284879930375</c:v>
                </c:pt>
                <c:pt idx="21">
                  <c:v>2.9424639771950858</c:v>
                </c:pt>
                <c:pt idx="22">
                  <c:v>2.8930036107440609</c:v>
                </c:pt>
                <c:pt idx="23">
                  <c:v>1.6833180485817585</c:v>
                </c:pt>
                <c:pt idx="24">
                  <c:v>0.93204656990308776</c:v>
                </c:pt>
                <c:pt idx="25">
                  <c:v>1.1475418363547161</c:v>
                </c:pt>
                <c:pt idx="26">
                  <c:v>0.56032713397594802</c:v>
                </c:pt>
                <c:pt idx="27">
                  <c:v>7.7300219698627348</c:v>
                </c:pt>
                <c:pt idx="28">
                  <c:v>8.8987615754651443</c:v>
                </c:pt>
                <c:pt idx="29">
                  <c:v>9.8898022647341506</c:v>
                </c:pt>
                <c:pt idx="30">
                  <c:v>9.3898846229289088</c:v>
                </c:pt>
                <c:pt idx="31">
                  <c:v>9.091501887588219</c:v>
                </c:pt>
                <c:pt idx="32">
                  <c:v>8.789044017577341</c:v>
                </c:pt>
                <c:pt idx="33">
                  <c:v>8.4856328453225167</c:v>
                </c:pt>
                <c:pt idx="34">
                  <c:v>8.1816407688233213</c:v>
                </c:pt>
                <c:pt idx="35">
                  <c:v>7.8780657462680193</c:v>
                </c:pt>
                <c:pt idx="36">
                  <c:v>7.5833575642313296</c:v>
                </c:pt>
                <c:pt idx="37">
                  <c:v>7.2877791930196105</c:v>
                </c:pt>
                <c:pt idx="38">
                  <c:v>6.9917004900103095</c:v>
                </c:pt>
                <c:pt idx="39">
                  <c:v>6.6937232068083024</c:v>
                </c:pt>
                <c:pt idx="40">
                  <c:v>6.3947023827744349</c:v>
                </c:pt>
                <c:pt idx="41">
                  <c:v>6.3248598358587103</c:v>
                </c:pt>
                <c:pt idx="42">
                  <c:v>6.2861295919102966</c:v>
                </c:pt>
                <c:pt idx="43">
                  <c:v>6.2577755429565816</c:v>
                </c:pt>
                <c:pt idx="44">
                  <c:v>6.2342342025302573</c:v>
                </c:pt>
                <c:pt idx="45">
                  <c:v>6.2121480189453298</c:v>
                </c:pt>
                <c:pt idx="46">
                  <c:v>6.1062959808414048</c:v>
                </c:pt>
                <c:pt idx="47">
                  <c:v>6.0020616262523383</c:v>
                </c:pt>
                <c:pt idx="48">
                  <c:v>5.8996324081845186</c:v>
                </c:pt>
                <c:pt idx="49">
                  <c:v>5.7978918004531463</c:v>
                </c:pt>
                <c:pt idx="50">
                  <c:v>5.6974665156049475</c:v>
                </c:pt>
                <c:pt idx="51">
                  <c:v>5.5954294938203457</c:v>
                </c:pt>
                <c:pt idx="52">
                  <c:v>5.4937429037543595</c:v>
                </c:pt>
                <c:pt idx="53">
                  <c:v>5.3921124199149322</c:v>
                </c:pt>
                <c:pt idx="54">
                  <c:v>5.2904637573718922</c:v>
                </c:pt>
                <c:pt idx="55">
                  <c:v>5.1898444706311064</c:v>
                </c:pt>
                <c:pt idx="56">
                  <c:v>5.0875037584568563</c:v>
                </c:pt>
                <c:pt idx="57">
                  <c:v>4.9854397429419457</c:v>
                </c:pt>
                <c:pt idx="58">
                  <c:v>4.8834236570202298</c:v>
                </c:pt>
                <c:pt idx="59">
                  <c:v>4.7824906022116513</c:v>
                </c:pt>
                <c:pt idx="60">
                  <c:v>4.6798640908188922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73-4C14-8DA4-5892DA9F1A64}"/>
            </c:ext>
          </c:extLst>
        </c:ser>
        <c:ser>
          <c:idx val="8"/>
          <c:order val="8"/>
          <c:tx>
            <c:strRef>
              <c:f>'Details of CO2 frm incineration'!$D$116</c:f>
              <c:strCache>
                <c:ptCount val="1"/>
                <c:pt idx="0">
                  <c:v>IW paper industry (boiler)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incineration'!$E$116:$BM$116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3.2725</c:v>
                </c:pt>
                <c:pt idx="10">
                  <c:v>7.2713666666666672</c:v>
                </c:pt>
                <c:pt idx="11">
                  <c:v>4.3967000000000009</c:v>
                </c:pt>
                <c:pt idx="12">
                  <c:v>4.6148666666666678</c:v>
                </c:pt>
                <c:pt idx="13">
                  <c:v>3.6472333333333338</c:v>
                </c:pt>
                <c:pt idx="14">
                  <c:v>3.6241333333333334</c:v>
                </c:pt>
                <c:pt idx="15">
                  <c:v>7.0814323818754259</c:v>
                </c:pt>
                <c:pt idx="16">
                  <c:v>22.18113034974068</c:v>
                </c:pt>
                <c:pt idx="17">
                  <c:v>36.207962012417852</c:v>
                </c:pt>
                <c:pt idx="18">
                  <c:v>41.787894600113411</c:v>
                </c:pt>
                <c:pt idx="19">
                  <c:v>44.873026684411236</c:v>
                </c:pt>
                <c:pt idx="20">
                  <c:v>45.662336734550159</c:v>
                </c:pt>
                <c:pt idx="21">
                  <c:v>41.202185046525265</c:v>
                </c:pt>
                <c:pt idx="22">
                  <c:v>39.584694223892164</c:v>
                </c:pt>
                <c:pt idx="23">
                  <c:v>36.428847303417292</c:v>
                </c:pt>
                <c:pt idx="24">
                  <c:v>44.890776380790079</c:v>
                </c:pt>
                <c:pt idx="25">
                  <c:v>40.814579509991169</c:v>
                </c:pt>
                <c:pt idx="26">
                  <c:v>43.7013656889687</c:v>
                </c:pt>
                <c:pt idx="27">
                  <c:v>46.992969535389669</c:v>
                </c:pt>
                <c:pt idx="28">
                  <c:v>47.369461212374183</c:v>
                </c:pt>
                <c:pt idx="29">
                  <c:v>46.372575838156934</c:v>
                </c:pt>
                <c:pt idx="30">
                  <c:v>44.028497752782869</c:v>
                </c:pt>
                <c:pt idx="31">
                  <c:v>42.629402436921687</c:v>
                </c:pt>
                <c:pt idx="32">
                  <c:v>41.211199105906559</c:v>
                </c:pt>
                <c:pt idx="33">
                  <c:v>39.788525808817219</c:v>
                </c:pt>
                <c:pt idx="34">
                  <c:v>38.363128693252484</c:v>
                </c:pt>
                <c:pt idx="35">
                  <c:v>36.939687113817193</c:v>
                </c:pt>
                <c:pt idx="36">
                  <c:v>35.557821515719809</c:v>
                </c:pt>
                <c:pt idx="37">
                  <c:v>34.171875662786931</c:v>
                </c:pt>
                <c:pt idx="38">
                  <c:v>32.783583789821876</c:v>
                </c:pt>
                <c:pt idx="39">
                  <c:v>31.386389610054863</c:v>
                </c:pt>
                <c:pt idx="40">
                  <c:v>29.984302341925705</c:v>
                </c:pt>
                <c:pt idx="41">
                  <c:v>29.656815632193553</c:v>
                </c:pt>
                <c:pt idx="42">
                  <c:v>29.47521228698486</c:v>
                </c:pt>
                <c:pt idx="43">
                  <c:v>29.342262178354932</c:v>
                </c:pt>
                <c:pt idx="44">
                  <c:v>29.23187851596925</c:v>
                </c:pt>
                <c:pt idx="45">
                  <c:v>29.128317979989706</c:v>
                </c:pt>
                <c:pt idx="46">
                  <c:v>28.631985340246107</c:v>
                </c:pt>
                <c:pt idx="47">
                  <c:v>28.143237902862154</c:v>
                </c:pt>
                <c:pt idx="48">
                  <c:v>27.662954621584561</c:v>
                </c:pt>
                <c:pt idx="49">
                  <c:v>27.185900184948654</c:v>
                </c:pt>
                <c:pt idx="50">
                  <c:v>26.71501320328494</c:v>
                </c:pt>
                <c:pt idx="51">
                  <c:v>26.236568902342864</c:v>
                </c:pt>
                <c:pt idx="52">
                  <c:v>25.75976775067846</c:v>
                </c:pt>
                <c:pt idx="53">
                  <c:v>25.28322967709958</c:v>
                </c:pt>
                <c:pt idx="54">
                  <c:v>24.806606364878984</c:v>
                </c:pt>
                <c:pt idx="55">
                  <c:v>24.334809722209325</c:v>
                </c:pt>
                <c:pt idx="56">
                  <c:v>23.854941438739761</c:v>
                </c:pt>
                <c:pt idx="57">
                  <c:v>23.376370566125932</c:v>
                </c:pt>
                <c:pt idx="58">
                  <c:v>22.898024431948318</c:v>
                </c:pt>
                <c:pt idx="59">
                  <c:v>22.424756553238751</c:v>
                </c:pt>
                <c:pt idx="60">
                  <c:v>21.943548177664209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73-4C14-8DA4-5892DA9F1A64}"/>
            </c:ext>
          </c:extLst>
        </c:ser>
        <c:ser>
          <c:idx val="9"/>
          <c:order val="9"/>
          <c:tx>
            <c:strRef>
              <c:f>'Details of CO2 frm incineration'!$D$117</c:f>
              <c:strCache>
                <c:ptCount val="1"/>
                <c:pt idx="0">
                  <c:v>IW cement manufacturer (firing furnace)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incineration'!$E$117:$BM$117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23.1</c:v>
                </c:pt>
                <c:pt idx="6">
                  <c:v>33.366666666666667</c:v>
                </c:pt>
                <c:pt idx="7">
                  <c:v>56.466666666666669</c:v>
                </c:pt>
                <c:pt idx="8">
                  <c:v>74.433333333333337</c:v>
                </c:pt>
                <c:pt idx="9">
                  <c:v>154.00000000000003</c:v>
                </c:pt>
                <c:pt idx="10">
                  <c:v>261.8</c:v>
                </c:pt>
                <c:pt idx="11">
                  <c:v>438.90000000000003</c:v>
                </c:pt>
                <c:pt idx="12">
                  <c:v>541.56666666666672</c:v>
                </c:pt>
                <c:pt idx="13">
                  <c:v>654.50000000000011</c:v>
                </c:pt>
                <c:pt idx="14">
                  <c:v>726.36666666666667</c:v>
                </c:pt>
                <c:pt idx="15">
                  <c:v>775.1332291867991</c:v>
                </c:pt>
                <c:pt idx="16">
                  <c:v>936.83320731952642</c:v>
                </c:pt>
                <c:pt idx="17">
                  <c:v>1047.1998653906915</c:v>
                </c:pt>
                <c:pt idx="18">
                  <c:v>1116.4998557244237</c:v>
                </c:pt>
                <c:pt idx="19">
                  <c:v>1172.9664928659802</c:v>
                </c:pt>
                <c:pt idx="20">
                  <c:v>1140.9815175964297</c:v>
                </c:pt>
                <c:pt idx="21">
                  <c:v>1202.1041858053095</c:v>
                </c:pt>
                <c:pt idx="22">
                  <c:v>1227.4125150986761</c:v>
                </c:pt>
                <c:pt idx="23">
                  <c:v>1327.1822666139283</c:v>
                </c:pt>
                <c:pt idx="24">
                  <c:v>1524.2830535051132</c:v>
                </c:pt>
                <c:pt idx="25">
                  <c:v>1475.4109324560634</c:v>
                </c:pt>
                <c:pt idx="26">
                  <c:v>1596.2495059994312</c:v>
                </c:pt>
                <c:pt idx="27">
                  <c:v>1647.3030262909861</c:v>
                </c:pt>
                <c:pt idx="28">
                  <c:v>1840.2376988683404</c:v>
                </c:pt>
                <c:pt idx="29">
                  <c:v>1912.4297404646513</c:v>
                </c:pt>
                <c:pt idx="30">
                  <c:v>1815.75871101642</c:v>
                </c:pt>
                <c:pt idx="31">
                  <c:v>1758.0592745836464</c:v>
                </c:pt>
                <c:pt idx="32">
                  <c:v>1699.5718134228698</c:v>
                </c:pt>
                <c:pt idx="33">
                  <c:v>1640.9000084790559</c:v>
                </c:pt>
                <c:pt idx="34">
                  <c:v>1582.1158718097379</c:v>
                </c:pt>
                <c:pt idx="35">
                  <c:v>1523.4123824925439</c:v>
                </c:pt>
                <c:pt idx="36">
                  <c:v>1466.4235088024195</c:v>
                </c:pt>
                <c:pt idx="37">
                  <c:v>1409.2663632284291</c:v>
                </c:pt>
                <c:pt idx="38">
                  <c:v>1352.0124665380679</c:v>
                </c:pt>
                <c:pt idx="39">
                  <c:v>1294.3914339709729</c:v>
                </c:pt>
                <c:pt idx="40">
                  <c:v>1236.5686078321953</c:v>
                </c:pt>
                <c:pt idx="41">
                  <c:v>1223.0628813984404</c:v>
                </c:pt>
                <c:pt idx="42">
                  <c:v>1215.5734626618776</c:v>
                </c:pt>
                <c:pt idx="43">
                  <c:v>1210.0905293301332</c:v>
                </c:pt>
                <c:pt idx="44">
                  <c:v>1205.5382482676243</c:v>
                </c:pt>
                <c:pt idx="45">
                  <c:v>1201.2673565742894</c:v>
                </c:pt>
                <c:pt idx="46">
                  <c:v>1180.7983340053954</c:v>
                </c:pt>
                <c:pt idx="47">
                  <c:v>1160.6421292241234</c:v>
                </c:pt>
                <c:pt idx="48">
                  <c:v>1140.8349907514005</c:v>
                </c:pt>
                <c:pt idx="49">
                  <c:v>1121.1610115524184</c:v>
                </c:pt>
                <c:pt idx="50">
                  <c:v>1101.741381483253</c:v>
                </c:pt>
                <c:pt idx="51">
                  <c:v>1082.0100835395974</c:v>
                </c:pt>
                <c:pt idx="52">
                  <c:v>1062.3465499478207</c:v>
                </c:pt>
                <c:pt idx="53">
                  <c:v>1042.6938658364909</c:v>
                </c:pt>
                <c:pt idx="54">
                  <c:v>1023.0376664381515</c:v>
                </c:pt>
                <c:pt idx="55">
                  <c:v>1003.580521464324</c:v>
                </c:pt>
                <c:pt idx="56">
                  <c:v>983.7904977223651</c:v>
                </c:pt>
                <c:pt idx="57">
                  <c:v>964.05397989551363</c:v>
                </c:pt>
                <c:pt idx="58">
                  <c:v>944.32673040153907</c:v>
                </c:pt>
                <c:pt idx="59">
                  <c:v>924.80891086937402</c:v>
                </c:pt>
                <c:pt idx="60">
                  <c:v>904.96362101484328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73-4C14-8DA4-5892DA9F1A64}"/>
            </c:ext>
          </c:extLst>
        </c:ser>
        <c:ser>
          <c:idx val="10"/>
          <c:order val="10"/>
          <c:tx>
            <c:strRef>
              <c:f>'Details of CO2 frm incineration'!$D$118</c:f>
              <c:strCache>
                <c:ptCount val="1"/>
                <c:pt idx="0">
                  <c:v>IW automobile manufacturing (boiler)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incineration'!$E$118:$BM$118</c:f>
              <c:numCache>
                <c:formatCode>#,##0_);[Red]\(#,##0\)</c:formatCode>
                <c:ptCount val="61"/>
                <c:pt idx="0">
                  <c:v>40.895778000000007</c:v>
                </c:pt>
                <c:pt idx="1">
                  <c:v>42.116484666666679</c:v>
                </c:pt>
                <c:pt idx="2">
                  <c:v>36.915853333333338</c:v>
                </c:pt>
                <c:pt idx="3">
                  <c:v>29.484275333333333</c:v>
                </c:pt>
                <c:pt idx="4">
                  <c:v>25.796899333333336</c:v>
                </c:pt>
                <c:pt idx="5">
                  <c:v>26.09997133333334</c:v>
                </c:pt>
                <c:pt idx="6">
                  <c:v>26.346217333333335</c:v>
                </c:pt>
                <c:pt idx="7">
                  <c:v>26.666126666666671</c:v>
                </c:pt>
                <c:pt idx="8">
                  <c:v>27.030234000000004</c:v>
                </c:pt>
                <c:pt idx="9">
                  <c:v>24.419266666666665</c:v>
                </c:pt>
                <c:pt idx="10">
                  <c:v>20.280568000000002</c:v>
                </c:pt>
                <c:pt idx="11">
                  <c:v>16.678664566666626</c:v>
                </c:pt>
                <c:pt idx="12">
                  <c:v>15.787120066666665</c:v>
                </c:pt>
                <c:pt idx="13">
                  <c:v>13.799968233333249</c:v>
                </c:pt>
                <c:pt idx="14">
                  <c:v>12.703059600000005</c:v>
                </c:pt>
                <c:pt idx="15">
                  <c:v>10.262353287821751</c:v>
                </c:pt>
                <c:pt idx="16">
                  <c:v>9.92025516562253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73-4C14-8DA4-5892DA9F1A64}"/>
            </c:ext>
          </c:extLst>
        </c:ser>
        <c:ser>
          <c:idx val="11"/>
          <c:order val="11"/>
          <c:tx>
            <c:strRef>
              <c:f>'Details of CO2 frm incineration'!$D$119</c:f>
              <c:strCache>
                <c:ptCount val="1"/>
                <c:pt idx="0">
                  <c:v>IW liquefaction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incineration'!$E$119:$BM$119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1.9018999999999999</c:v>
                </c:pt>
                <c:pt idx="11">
                  <c:v>4.1425999999999998</c:v>
                </c:pt>
                <c:pt idx="12">
                  <c:v>6.0445000000000011</c:v>
                </c:pt>
                <c:pt idx="13">
                  <c:v>3.1210666666666667</c:v>
                </c:pt>
                <c:pt idx="14">
                  <c:v>2.1611333333333334</c:v>
                </c:pt>
                <c:pt idx="15">
                  <c:v>1.8864997465307858</c:v>
                </c:pt>
                <c:pt idx="16">
                  <c:v>5.7647325579168678</c:v>
                </c:pt>
                <c:pt idx="17">
                  <c:v>3.6292662001530331</c:v>
                </c:pt>
                <c:pt idx="18">
                  <c:v>7.6820323406510331</c:v>
                </c:pt>
                <c:pt idx="19">
                  <c:v>2.7232329298267066</c:v>
                </c:pt>
                <c:pt idx="20">
                  <c:v>1.5717340905317112</c:v>
                </c:pt>
                <c:pt idx="21">
                  <c:v>2.4170239812673922</c:v>
                </c:pt>
                <c:pt idx="22">
                  <c:v>2.6367588267986166</c:v>
                </c:pt>
                <c:pt idx="23">
                  <c:v>2.4519564269295939</c:v>
                </c:pt>
                <c:pt idx="24">
                  <c:v>2.7232149342452692</c:v>
                </c:pt>
                <c:pt idx="25">
                  <c:v>2.7971332261146209</c:v>
                </c:pt>
                <c:pt idx="26">
                  <c:v>0.28696620332574047</c:v>
                </c:pt>
                <c:pt idx="27">
                  <c:v>0</c:v>
                </c:pt>
                <c:pt idx="28">
                  <c:v>2.0017070234208552</c:v>
                </c:pt>
                <c:pt idx="29">
                  <c:v>2.0021549963845744</c:v>
                </c:pt>
                <c:pt idx="30">
                  <c:v>1.900948462873759</c:v>
                </c:pt>
                <c:pt idx="31">
                  <c:v>1.8405419483241652</c:v>
                </c:pt>
                <c:pt idx="32">
                  <c:v>1.7793104373770261</c:v>
                </c:pt>
                <c:pt idx="33">
                  <c:v>1.7178859338098429</c:v>
                </c:pt>
                <c:pt idx="34">
                  <c:v>1.6563438282619374</c:v>
                </c:pt>
                <c:pt idx="35">
                  <c:v>1.594886153789111</c:v>
                </c:pt>
                <c:pt idx="36">
                  <c:v>1.5352235393762588</c:v>
                </c:pt>
                <c:pt idx="37">
                  <c:v>1.4753847582860635</c:v>
                </c:pt>
                <c:pt idx="38">
                  <c:v>1.4154446868180044</c:v>
                </c:pt>
                <c:pt idx="39">
                  <c:v>1.3551202545996377</c:v>
                </c:pt>
                <c:pt idx="40">
                  <c:v>1.2945845612827671</c:v>
                </c:pt>
                <c:pt idx="41">
                  <c:v>1.2804451881664638</c:v>
                </c:pt>
                <c:pt idx="42">
                  <c:v>1.2726043891942715</c:v>
                </c:pt>
                <c:pt idx="43">
                  <c:v>1.2668642136820838</c:v>
                </c:pt>
                <c:pt idx="44">
                  <c:v>1.2620983537493495</c:v>
                </c:pt>
                <c:pt idx="45">
                  <c:v>1.257627085099893</c:v>
                </c:pt>
                <c:pt idx="46">
                  <c:v>1.2361977196490803</c:v>
                </c:pt>
                <c:pt idx="47">
                  <c:v>1.2150958484236463</c:v>
                </c:pt>
                <c:pt idx="48">
                  <c:v>1.1943594206123913</c:v>
                </c:pt>
                <c:pt idx="49">
                  <c:v>1.1737623994938859</c:v>
                </c:pt>
                <c:pt idx="50">
                  <c:v>1.1534316607753625</c:v>
                </c:pt>
                <c:pt idx="51">
                  <c:v>1.1327746316949403</c:v>
                </c:pt>
                <c:pt idx="52">
                  <c:v>1.1121885462590457</c:v>
                </c:pt>
                <c:pt idx="53">
                  <c:v>1.0916138193274794</c:v>
                </c:pt>
                <c:pt idx="54">
                  <c:v>1.0710354121825687</c:v>
                </c:pt>
                <c:pt idx="55">
                  <c:v>1.0506653984767249</c:v>
                </c:pt>
                <c:pt idx="56">
                  <c:v>1.0299468883661762</c:v>
                </c:pt>
                <c:pt idx="57">
                  <c:v>1.0092843945018715</c:v>
                </c:pt>
                <c:pt idx="58">
                  <c:v>0.98863160381179938</c:v>
                </c:pt>
                <c:pt idx="59">
                  <c:v>0.96819806888603366</c:v>
                </c:pt>
                <c:pt idx="60">
                  <c:v>0.94742169974878343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73-4C14-8DA4-5892DA9F1A64}"/>
            </c:ext>
          </c:extLst>
        </c:ser>
        <c:ser>
          <c:idx val="12"/>
          <c:order val="12"/>
          <c:tx>
            <c:strRef>
              <c:f>'Details of CO2 frm incineration'!$D$120</c:f>
              <c:strCache>
                <c:ptCount val="1"/>
                <c:pt idx="0">
                  <c:v>IW gasification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incineration'!$E$120:$BM$120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47.901854</c:v>
                </c:pt>
                <c:pt idx="12">
                  <c:v>35.899966666666671</c:v>
                </c:pt>
                <c:pt idx="13">
                  <c:v>33.117263666666673</c:v>
                </c:pt>
                <c:pt idx="14">
                  <c:v>35.163744000000008</c:v>
                </c:pt>
                <c:pt idx="15">
                  <c:v>27.858005923678153</c:v>
                </c:pt>
                <c:pt idx="16">
                  <c:v>66.088731777045084</c:v>
                </c:pt>
                <c:pt idx="17">
                  <c:v>74.15073380183955</c:v>
                </c:pt>
                <c:pt idx="18">
                  <c:v>99.151321520869445</c:v>
                </c:pt>
                <c:pt idx="19">
                  <c:v>235.47276677621687</c:v>
                </c:pt>
                <c:pt idx="20">
                  <c:v>299.09140805543001</c:v>
                </c:pt>
                <c:pt idx="21">
                  <c:v>199.84679640625365</c:v>
                </c:pt>
                <c:pt idx="22">
                  <c:v>203.22914749344324</c:v>
                </c:pt>
                <c:pt idx="23">
                  <c:v>249.56927192959634</c:v>
                </c:pt>
                <c:pt idx="24">
                  <c:v>229.56968324994457</c:v>
                </c:pt>
                <c:pt idx="25">
                  <c:v>208.02979085920958</c:v>
                </c:pt>
                <c:pt idx="26">
                  <c:v>202.54717742490001</c:v>
                </c:pt>
                <c:pt idx="27">
                  <c:v>232.39013610397407</c:v>
                </c:pt>
                <c:pt idx="28">
                  <c:v>249.73409596425262</c:v>
                </c:pt>
                <c:pt idx="29">
                  <c:v>220.30882980703913</c:v>
                </c:pt>
                <c:pt idx="30">
                  <c:v>209.17248271759934</c:v>
                </c:pt>
                <c:pt idx="31">
                  <c:v>202.52560045465063</c:v>
                </c:pt>
                <c:pt idx="32">
                  <c:v>195.78793901063617</c:v>
                </c:pt>
                <c:pt idx="33">
                  <c:v>189.02904145934738</c:v>
                </c:pt>
                <c:pt idx="34">
                  <c:v>182.25720347397487</c:v>
                </c:pt>
                <c:pt idx="35">
                  <c:v>175.49465593383948</c:v>
                </c:pt>
                <c:pt idx="36">
                  <c:v>168.92962935584754</c:v>
                </c:pt>
                <c:pt idx="37">
                  <c:v>162.34521812751308</c:v>
                </c:pt>
                <c:pt idx="38">
                  <c:v>155.74966132620438</c:v>
                </c:pt>
                <c:pt idx="39">
                  <c:v>149.11181106246306</c:v>
                </c:pt>
                <c:pt idx="40">
                  <c:v>142.45071450386487</c:v>
                </c:pt>
                <c:pt idx="41">
                  <c:v>140.89487654372542</c:v>
                </c:pt>
                <c:pt idx="42">
                  <c:v>140.03210755259582</c:v>
                </c:pt>
                <c:pt idx="43">
                  <c:v>139.40048245251074</c:v>
                </c:pt>
                <c:pt idx="44">
                  <c:v>138.87606699681379</c:v>
                </c:pt>
                <c:pt idx="45">
                  <c:v>138.38406714380866</c:v>
                </c:pt>
                <c:pt idx="46">
                  <c:v>136.0260686699138</c:v>
                </c:pt>
                <c:pt idx="47">
                  <c:v>133.70410630196073</c:v>
                </c:pt>
                <c:pt idx="48">
                  <c:v>131.4223558112518</c:v>
                </c:pt>
                <c:pt idx="49">
                  <c:v>129.15594505468061</c:v>
                </c:pt>
                <c:pt idx="50">
                  <c:v>126.91883490872357</c:v>
                </c:pt>
                <c:pt idx="51">
                  <c:v>124.64582112496768</c:v>
                </c:pt>
                <c:pt idx="52">
                  <c:v>122.38061368554399</c:v>
                </c:pt>
                <c:pt idx="53">
                  <c:v>120.11665608881552</c:v>
                </c:pt>
                <c:pt idx="54">
                  <c:v>117.85229353667809</c:v>
                </c:pt>
                <c:pt idx="55">
                  <c:v>115.61086173404966</c:v>
                </c:pt>
                <c:pt idx="56">
                  <c:v>113.33108283279442</c:v>
                </c:pt>
                <c:pt idx="57">
                  <c:v>111.05746772689095</c:v>
                </c:pt>
                <c:pt idx="58">
                  <c:v>108.78492031802612</c:v>
                </c:pt>
                <c:pt idx="59">
                  <c:v>106.53649890387703</c:v>
                </c:pt>
                <c:pt idx="60">
                  <c:v>104.25035343535335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73-4C14-8DA4-5892DA9F1A64}"/>
            </c:ext>
          </c:extLst>
        </c:ser>
        <c:ser>
          <c:idx val="13"/>
          <c:order val="13"/>
          <c:tx>
            <c:strRef>
              <c:f>'Details of CO2 frm incineration'!$D$121</c:f>
              <c:strCache>
                <c:ptCount val="1"/>
                <c:pt idx="0">
                  <c:v>Infectious waste plastics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incineration'!$E$121:$BM$121</c:f>
              <c:numCache>
                <c:formatCode>#,##0_);[Red]\(#,##0\)</c:formatCode>
                <c:ptCount val="61"/>
                <c:pt idx="0">
                  <c:v>199.41429200000002</c:v>
                </c:pt>
                <c:pt idx="1">
                  <c:v>199.41429200000002</c:v>
                </c:pt>
                <c:pt idx="2">
                  <c:v>199.41429200000002</c:v>
                </c:pt>
                <c:pt idx="3">
                  <c:v>199.41429200000002</c:v>
                </c:pt>
                <c:pt idx="4">
                  <c:v>176.93726820000001</c:v>
                </c:pt>
                <c:pt idx="5">
                  <c:v>328.19603740000002</c:v>
                </c:pt>
                <c:pt idx="6">
                  <c:v>997.34262320000005</c:v>
                </c:pt>
                <c:pt idx="7">
                  <c:v>319.55489719999997</c:v>
                </c:pt>
                <c:pt idx="8">
                  <c:v>309.42782640000001</c:v>
                </c:pt>
                <c:pt idx="9">
                  <c:v>476.95966780000003</c:v>
                </c:pt>
                <c:pt idx="10">
                  <c:v>428.0486293745426</c:v>
                </c:pt>
                <c:pt idx="11">
                  <c:v>403.51359631765786</c:v>
                </c:pt>
                <c:pt idx="12">
                  <c:v>387.90080866721991</c:v>
                </c:pt>
                <c:pt idx="13">
                  <c:v>431.88049218958048</c:v>
                </c:pt>
                <c:pt idx="14">
                  <c:v>438.47744471793459</c:v>
                </c:pt>
                <c:pt idx="15">
                  <c:v>434.73917161853387</c:v>
                </c:pt>
                <c:pt idx="16">
                  <c:v>419.56618080331958</c:v>
                </c:pt>
                <c:pt idx="17">
                  <c:v>461.5951206055604</c:v>
                </c:pt>
                <c:pt idx="18">
                  <c:v>336.23333333333335</c:v>
                </c:pt>
                <c:pt idx="19">
                  <c:v>365.75000000000006</c:v>
                </c:pt>
                <c:pt idx="20">
                  <c:v>395.26666666666665</c:v>
                </c:pt>
                <c:pt idx="21">
                  <c:v>451.73333333333335</c:v>
                </c:pt>
                <c:pt idx="22">
                  <c:v>336.23333333333335</c:v>
                </c:pt>
                <c:pt idx="23">
                  <c:v>341.36666666666667</c:v>
                </c:pt>
                <c:pt idx="24">
                  <c:v>451.73333333333335</c:v>
                </c:pt>
                <c:pt idx="25">
                  <c:v>426.06666666666672</c:v>
                </c:pt>
                <c:pt idx="26">
                  <c:v>410.66666666666674</c:v>
                </c:pt>
                <c:pt idx="27">
                  <c:v>395.26666666666665</c:v>
                </c:pt>
                <c:pt idx="28">
                  <c:v>479.9666666666667</c:v>
                </c:pt>
                <c:pt idx="29">
                  <c:v>474.83333333333337</c:v>
                </c:pt>
                <c:pt idx="30">
                  <c:v>474.83333333333337</c:v>
                </c:pt>
                <c:pt idx="31">
                  <c:v>453.77499955570789</c:v>
                </c:pt>
                <c:pt idx="32">
                  <c:v>440.38994871688305</c:v>
                </c:pt>
                <c:pt idx="33">
                  <c:v>426.93239865561952</c:v>
                </c:pt>
                <c:pt idx="34">
                  <c:v>413.47687837478469</c:v>
                </c:pt>
                <c:pt idx="35">
                  <c:v>400.00284963686403</c:v>
                </c:pt>
                <c:pt idx="36">
                  <c:v>386.62515420003604</c:v>
                </c:pt>
                <c:pt idx="37">
                  <c:v>373.62006328709123</c:v>
                </c:pt>
                <c:pt idx="38">
                  <c:v>360.61677606572175</c:v>
                </c:pt>
                <c:pt idx="39">
                  <c:v>347.58859509347468</c:v>
                </c:pt>
                <c:pt idx="40">
                  <c:v>334.61525194328755</c:v>
                </c:pt>
                <c:pt idx="41">
                  <c:v>321.61692726938395</c:v>
                </c:pt>
                <c:pt idx="42">
                  <c:v>316.70564954103389</c:v>
                </c:pt>
                <c:pt idx="43">
                  <c:v>311.76998191033221</c:v>
                </c:pt>
                <c:pt idx="44">
                  <c:v>306.88771335142224</c:v>
                </c:pt>
                <c:pt idx="45">
                  <c:v>301.98092306985114</c:v>
                </c:pt>
                <c:pt idx="46">
                  <c:v>297.0754663717513</c:v>
                </c:pt>
                <c:pt idx="47">
                  <c:v>293.10109540818507</c:v>
                </c:pt>
                <c:pt idx="48">
                  <c:v>289.17837392476196</c:v>
                </c:pt>
                <c:pt idx="49">
                  <c:v>285.23148270243206</c:v>
                </c:pt>
                <c:pt idx="50">
                  <c:v>281.28553113263087</c:v>
                </c:pt>
                <c:pt idx="51">
                  <c:v>277.31591508352125</c:v>
                </c:pt>
                <c:pt idx="52">
                  <c:v>273.3959012290286</c:v>
                </c:pt>
                <c:pt idx="53">
                  <c:v>269.45192052182387</c:v>
                </c:pt>
                <c:pt idx="54">
                  <c:v>265.50828156501183</c:v>
                </c:pt>
                <c:pt idx="55">
                  <c:v>261.5648295885041</c:v>
                </c:pt>
                <c:pt idx="56">
                  <c:v>257.59794992300272</c:v>
                </c:pt>
                <c:pt idx="57">
                  <c:v>253.6779696829594</c:v>
                </c:pt>
                <c:pt idx="58">
                  <c:v>249.73437622307733</c:v>
                </c:pt>
                <c:pt idx="59">
                  <c:v>245.79060383544518</c:v>
                </c:pt>
                <c:pt idx="60">
                  <c:v>241.82396133883927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73-4C14-8DA4-5892DA9F1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55327"/>
        <c:axId val="645298335"/>
      </c:lineChart>
      <c:catAx>
        <c:axId val="6371553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45298335"/>
        <c:crosses val="autoZero"/>
        <c:auto val="1"/>
        <c:lblAlgn val="ctr"/>
        <c:lblOffset val="100"/>
        <c:tickLblSkip val="5"/>
        <c:noMultiLvlLbl val="0"/>
      </c:catAx>
      <c:valAx>
        <c:axId val="64529833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/>
                  <a:t>CO</a:t>
                </a:r>
                <a:r>
                  <a:rPr lang="en-US" baseline="-25000"/>
                  <a:t>2 </a:t>
                </a:r>
                <a:r>
                  <a:rPr lang="en-US" altLang="ja-JP" sz="900" b="0" i="0" u="none" strike="noStrike" baseline="0">
                    <a:effectLst/>
                  </a:rPr>
                  <a:t>emittions</a:t>
                </a:r>
                <a:r>
                  <a:rPr lang="ja-JP"/>
                  <a:t>（</a:t>
                </a:r>
                <a:r>
                  <a:rPr lang="en-US"/>
                  <a:t>ktCO</a:t>
                </a:r>
                <a:r>
                  <a:rPr lang="en-US" baseline="-25000"/>
                  <a:t>2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3715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'Details of CO2 frm incineration'!$D$108</c:f>
              <c:strCache>
                <c:ptCount val="1"/>
                <c:pt idx="0">
                  <c:v>MS incineration (incl. heat recovery)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incineration'!$E$108:$BM$108</c:f>
              <c:numCache>
                <c:formatCode>#,##0_);[Red]\(#,##0\)</c:formatCode>
                <c:ptCount val="61"/>
                <c:pt idx="0">
                  <c:v>9232.1616462689362</c:v>
                </c:pt>
                <c:pt idx="1">
                  <c:v>9333.7777085370144</c:v>
                </c:pt>
                <c:pt idx="2">
                  <c:v>9296.8264131668038</c:v>
                </c:pt>
                <c:pt idx="3">
                  <c:v>9280.4373342071049</c:v>
                </c:pt>
                <c:pt idx="4">
                  <c:v>9419.0046918453972</c:v>
                </c:pt>
                <c:pt idx="5">
                  <c:v>9607.336796255031</c:v>
                </c:pt>
                <c:pt idx="6">
                  <c:v>9982.5119462411276</c:v>
                </c:pt>
                <c:pt idx="7">
                  <c:v>10172.631864430043</c:v>
                </c:pt>
                <c:pt idx="8">
                  <c:v>10577.308299723085</c:v>
                </c:pt>
                <c:pt idx="9">
                  <c:v>10746.940774072991</c:v>
                </c:pt>
                <c:pt idx="10">
                  <c:v>11381.15139623162</c:v>
                </c:pt>
                <c:pt idx="11">
                  <c:v>11431.517438272494</c:v>
                </c:pt>
                <c:pt idx="12">
                  <c:v>11389.547238044899</c:v>
                </c:pt>
                <c:pt idx="13">
                  <c:v>11236.12485005561</c:v>
                </c:pt>
                <c:pt idx="14">
                  <c:v>10351.877021514705</c:v>
                </c:pt>
                <c:pt idx="15">
                  <c:v>8195.4501112101752</c:v>
                </c:pt>
                <c:pt idx="16">
                  <c:v>6664.1770665897602</c:v>
                </c:pt>
                <c:pt idx="17">
                  <c:v>6298.2680091317006</c:v>
                </c:pt>
                <c:pt idx="18">
                  <c:v>6802.7637514434855</c:v>
                </c:pt>
                <c:pt idx="19">
                  <c:v>5946.3959306622046</c:v>
                </c:pt>
                <c:pt idx="20">
                  <c:v>5367.4065015316573</c:v>
                </c:pt>
                <c:pt idx="21">
                  <c:v>5872.2061652905059</c:v>
                </c:pt>
                <c:pt idx="22">
                  <c:v>6773.7206497767083</c:v>
                </c:pt>
                <c:pt idx="23">
                  <c:v>6819.1337016921316</c:v>
                </c:pt>
                <c:pt idx="24">
                  <c:v>6010.2600227376533</c:v>
                </c:pt>
                <c:pt idx="25">
                  <c:v>6048.4351799235419</c:v>
                </c:pt>
                <c:pt idx="26">
                  <c:v>5999.6721062950601</c:v>
                </c:pt>
                <c:pt idx="27">
                  <c:v>6385.1034817004956</c:v>
                </c:pt>
                <c:pt idx="28">
                  <c:v>6370.2502573918855</c:v>
                </c:pt>
                <c:pt idx="29">
                  <c:v>6561.6021670524606</c:v>
                </c:pt>
                <c:pt idx="30">
                  <c:v>6290.7585704204375</c:v>
                </c:pt>
                <c:pt idx="31">
                  <c:v>6069.3728428137483</c:v>
                </c:pt>
                <c:pt idx="32">
                  <c:v>5860.9488821899131</c:v>
                </c:pt>
                <c:pt idx="33">
                  <c:v>5650.3968331468568</c:v>
                </c:pt>
                <c:pt idx="34">
                  <c:v>5454.439790316067</c:v>
                </c:pt>
                <c:pt idx="35">
                  <c:v>5225.1379189368699</c:v>
                </c:pt>
                <c:pt idx="36">
                  <c:v>5016.1420362506042</c:v>
                </c:pt>
                <c:pt idx="37">
                  <c:v>4805.9429895157609</c:v>
                </c:pt>
                <c:pt idx="38">
                  <c:v>4609.9191098259862</c:v>
                </c:pt>
                <c:pt idx="39">
                  <c:v>4382.3022401070612</c:v>
                </c:pt>
                <c:pt idx="40">
                  <c:v>4168.7521403456531</c:v>
                </c:pt>
                <c:pt idx="41">
                  <c:v>4051.1458660627736</c:v>
                </c:pt>
                <c:pt idx="42">
                  <c:v>3967.7621322127798</c:v>
                </c:pt>
                <c:pt idx="43">
                  <c:v>3863.2781450849188</c:v>
                </c:pt>
                <c:pt idx="44">
                  <c:v>3775.506729878316</c:v>
                </c:pt>
                <c:pt idx="45">
                  <c:v>3688.5125962850457</c:v>
                </c:pt>
                <c:pt idx="46">
                  <c:v>3626.6066160744931</c:v>
                </c:pt>
                <c:pt idx="47">
                  <c:v>3538.7242778497198</c:v>
                </c:pt>
                <c:pt idx="48">
                  <c:v>3464.6524286901613</c:v>
                </c:pt>
                <c:pt idx="49">
                  <c:v>3390.5947529327814</c:v>
                </c:pt>
                <c:pt idx="50">
                  <c:v>3329.6129046990982</c:v>
                </c:pt>
                <c:pt idx="51">
                  <c:v>3242.2128152239761</c:v>
                </c:pt>
                <c:pt idx="52">
                  <c:v>3167.4993741552917</c:v>
                </c:pt>
                <c:pt idx="53">
                  <c:v>3092.7680324344501</c:v>
                </c:pt>
                <c:pt idx="54">
                  <c:v>3018.0622584200432</c:v>
                </c:pt>
                <c:pt idx="55">
                  <c:v>2955.9227081091367</c:v>
                </c:pt>
                <c:pt idx="56">
                  <c:v>2869.2386206953202</c:v>
                </c:pt>
                <c:pt idx="57">
                  <c:v>2794.802910724748</c:v>
                </c:pt>
                <c:pt idx="58">
                  <c:v>2720.6435928031674</c:v>
                </c:pt>
                <c:pt idx="59">
                  <c:v>2658.5947150915808</c:v>
                </c:pt>
                <c:pt idx="60">
                  <c:v>2573.3564489657629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6-4FDE-81B4-B8FD52DC892C}"/>
            </c:ext>
          </c:extLst>
        </c:ser>
        <c:ser>
          <c:idx val="1"/>
          <c:order val="1"/>
          <c:tx>
            <c:strRef>
              <c:f>'Details of CO2 frm incineration'!$D$109</c:f>
              <c:strCache>
                <c:ptCount val="1"/>
                <c:pt idx="0">
                  <c:v>MS liquefaction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incineration'!$E$109:$BM$109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9.0863208326333265</c:v>
                </c:pt>
                <c:pt idx="11">
                  <c:v>21.576294723370005</c:v>
                </c:pt>
                <c:pt idx="12">
                  <c:v>18.467318538446371</c:v>
                </c:pt>
                <c:pt idx="13">
                  <c:v>15.807116307172587</c:v>
                </c:pt>
                <c:pt idx="14">
                  <c:v>17.372418229842832</c:v>
                </c:pt>
                <c:pt idx="15">
                  <c:v>18.885942269267979</c:v>
                </c:pt>
                <c:pt idx="16">
                  <c:v>11.852023645960028</c:v>
                </c:pt>
                <c:pt idx="17">
                  <c:v>11.496411673648247</c:v>
                </c:pt>
                <c:pt idx="18">
                  <c:v>7.3712139344837944</c:v>
                </c:pt>
                <c:pt idx="19">
                  <c:v>18.165275955290365</c:v>
                </c:pt>
                <c:pt idx="20">
                  <c:v>2.8529222774491374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6-4FDE-81B4-B8FD52DC892C}"/>
            </c:ext>
          </c:extLst>
        </c:ser>
        <c:ser>
          <c:idx val="2"/>
          <c:order val="2"/>
          <c:tx>
            <c:strRef>
              <c:f>'Details of CO2 frm incineration'!$D$110</c:f>
              <c:strCache>
                <c:ptCount val="1"/>
                <c:pt idx="0">
                  <c:v>MS blast furnace reducing agent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incineration'!$E$110:$BM$110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67.917912151522813</c:v>
                </c:pt>
                <c:pt idx="11">
                  <c:v>115.78854700472804</c:v>
                </c:pt>
                <c:pt idx="12">
                  <c:v>127.12994893032962</c:v>
                </c:pt>
                <c:pt idx="13">
                  <c:v>161.00499819963846</c:v>
                </c:pt>
                <c:pt idx="14">
                  <c:v>151.96454626506656</c:v>
                </c:pt>
                <c:pt idx="15">
                  <c:v>99.395980460609465</c:v>
                </c:pt>
                <c:pt idx="16">
                  <c:v>105.0985476412267</c:v>
                </c:pt>
                <c:pt idx="17">
                  <c:v>88.67108090281441</c:v>
                </c:pt>
                <c:pt idx="18">
                  <c:v>46.840645579757322</c:v>
                </c:pt>
                <c:pt idx="19">
                  <c:v>74.502608458961404</c:v>
                </c:pt>
                <c:pt idx="20">
                  <c:v>72.081108647060347</c:v>
                </c:pt>
                <c:pt idx="21">
                  <c:v>69.703275528150613</c:v>
                </c:pt>
                <c:pt idx="22">
                  <c:v>70.272632553265424</c:v>
                </c:pt>
                <c:pt idx="23">
                  <c:v>82.073945079986942</c:v>
                </c:pt>
                <c:pt idx="24">
                  <c:v>72.424998308314485</c:v>
                </c:pt>
                <c:pt idx="25">
                  <c:v>82.251766889631568</c:v>
                </c:pt>
                <c:pt idx="26">
                  <c:v>78.958099525896486</c:v>
                </c:pt>
                <c:pt idx="27">
                  <c:v>75.877752669644835</c:v>
                </c:pt>
                <c:pt idx="28">
                  <c:v>76.609674656842827</c:v>
                </c:pt>
                <c:pt idx="29">
                  <c:v>74.293421862456995</c:v>
                </c:pt>
                <c:pt idx="30">
                  <c:v>71.664111869090135</c:v>
                </c:pt>
                <c:pt idx="31">
                  <c:v>69.765040213835235</c:v>
                </c:pt>
                <c:pt idx="32">
                  <c:v>68.034418697268151</c:v>
                </c:pt>
                <c:pt idx="33">
                  <c:v>66.260311632468884</c:v>
                </c:pt>
                <c:pt idx="34">
                  <c:v>64.671370969456277</c:v>
                </c:pt>
                <c:pt idx="35">
                  <c:v>62.6056894136088</c:v>
                </c:pt>
                <c:pt idx="36">
                  <c:v>60.800556050539633</c:v>
                </c:pt>
                <c:pt idx="37">
                  <c:v>58.958099898306045</c:v>
                </c:pt>
                <c:pt idx="38">
                  <c:v>57.288067036456731</c:v>
                </c:pt>
                <c:pt idx="39">
                  <c:v>55.158530584711372</c:v>
                </c:pt>
                <c:pt idx="40">
                  <c:v>53.195700477774196</c:v>
                </c:pt>
                <c:pt idx="41">
                  <c:v>52.496314264628296</c:v>
                </c:pt>
                <c:pt idx="42">
                  <c:v>52.236779836746443</c:v>
                </c:pt>
                <c:pt idx="43">
                  <c:v>51.671712515807208</c:v>
                </c:pt>
                <c:pt idx="44">
                  <c:v>51.328214255671242</c:v>
                </c:pt>
                <c:pt idx="45">
                  <c:v>50.988227451569252</c:v>
                </c:pt>
                <c:pt idx="46">
                  <c:v>50.1324688992555</c:v>
                </c:pt>
                <c:pt idx="47">
                  <c:v>48.917625643767195</c:v>
                </c:pt>
                <c:pt idx="48">
                  <c:v>47.893691959357461</c:v>
                </c:pt>
                <c:pt idx="49">
                  <c:v>46.869954201255453</c:v>
                </c:pt>
                <c:pt idx="50">
                  <c:v>46.026970405758114</c:v>
                </c:pt>
                <c:pt idx="51">
                  <c:v>44.818793525480331</c:v>
                </c:pt>
                <c:pt idx="52">
                  <c:v>43.785990782516564</c:v>
                </c:pt>
                <c:pt idx="53">
                  <c:v>42.752940589530681</c:v>
                </c:pt>
                <c:pt idx="54">
                  <c:v>41.720243832244684</c:v>
                </c:pt>
                <c:pt idx="55">
                  <c:v>40.861256518989499</c:v>
                </c:pt>
                <c:pt idx="56">
                  <c:v>39.662977307488667</c:v>
                </c:pt>
                <c:pt idx="57">
                  <c:v>38.634013785899732</c:v>
                </c:pt>
                <c:pt idx="58">
                  <c:v>37.608870975313387</c:v>
                </c:pt>
                <c:pt idx="59">
                  <c:v>36.751137076543593</c:v>
                </c:pt>
                <c:pt idx="60">
                  <c:v>35.572844204458029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6-4FDE-81B4-B8FD52DC892C}"/>
            </c:ext>
          </c:extLst>
        </c:ser>
        <c:ser>
          <c:idx val="3"/>
          <c:order val="3"/>
          <c:tx>
            <c:strRef>
              <c:f>'Details of CO2 frm incineration'!$D$111</c:f>
              <c:strCache>
                <c:ptCount val="1"/>
                <c:pt idx="0">
                  <c:v>MS coke oven chemical feedstock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incineration'!$E$111:$BM$111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15.352505510605495</c:v>
                </c:pt>
                <c:pt idx="11">
                  <c:v>73.07930074339356</c:v>
                </c:pt>
                <c:pt idx="12">
                  <c:v>129.75535641931052</c:v>
                </c:pt>
                <c:pt idx="13">
                  <c:v>172.58472269059203</c:v>
                </c:pt>
                <c:pt idx="14">
                  <c:v>195.60100536566299</c:v>
                </c:pt>
                <c:pt idx="15">
                  <c:v>246.45435486475876</c:v>
                </c:pt>
                <c:pt idx="16">
                  <c:v>219.37239826047875</c:v>
                </c:pt>
                <c:pt idx="17">
                  <c:v>200.45102811344975</c:v>
                </c:pt>
                <c:pt idx="18">
                  <c:v>199.09147904494503</c:v>
                </c:pt>
                <c:pt idx="19">
                  <c:v>210.64054890472443</c:v>
                </c:pt>
                <c:pt idx="20">
                  <c:v>248.57854967925618</c:v>
                </c:pt>
                <c:pt idx="21">
                  <c:v>237.85696889614147</c:v>
                </c:pt>
                <c:pt idx="22">
                  <c:v>240.67101064475966</c:v>
                </c:pt>
                <c:pt idx="23">
                  <c:v>0</c:v>
                </c:pt>
                <c:pt idx="24">
                  <c:v>24.344015460299961</c:v>
                </c:pt>
                <c:pt idx="25">
                  <c:v>40.647884477090777</c:v>
                </c:pt>
                <c:pt idx="26">
                  <c:v>34.623625441492074</c:v>
                </c:pt>
                <c:pt idx="27">
                  <c:v>44.997210966086456</c:v>
                </c:pt>
                <c:pt idx="28">
                  <c:v>23.959892158273892</c:v>
                </c:pt>
                <c:pt idx="29">
                  <c:v>33.715880092300502</c:v>
                </c:pt>
                <c:pt idx="30">
                  <c:v>32.52264523732282</c:v>
                </c:pt>
                <c:pt idx="31">
                  <c:v>31.660807532043872</c:v>
                </c:pt>
                <c:pt idx="32">
                  <c:v>30.875415957999056</c:v>
                </c:pt>
                <c:pt idx="33">
                  <c:v>30.070289749403972</c:v>
                </c:pt>
                <c:pt idx="34">
                  <c:v>29.349195855423758</c:v>
                </c:pt>
                <c:pt idx="35">
                  <c:v>28.411747156738564</c:v>
                </c:pt>
                <c:pt idx="36">
                  <c:v>27.592540577015708</c:v>
                </c:pt>
                <c:pt idx="37">
                  <c:v>26.756396149329568</c:v>
                </c:pt>
                <c:pt idx="38">
                  <c:v>25.998500950686594</c:v>
                </c:pt>
                <c:pt idx="39">
                  <c:v>25.032073589295766</c:v>
                </c:pt>
                <c:pt idx="40">
                  <c:v>24.141300989676246</c:v>
                </c:pt>
                <c:pt idx="41">
                  <c:v>23.823905167684202</c:v>
                </c:pt>
                <c:pt idx="42">
                  <c:v>23.706123116044584</c:v>
                </c:pt>
                <c:pt idx="43">
                  <c:v>23.449683964915756</c:v>
                </c:pt>
                <c:pt idx="44">
                  <c:v>23.293797402413635</c:v>
                </c:pt>
                <c:pt idx="45">
                  <c:v>23.13950441075027</c:v>
                </c:pt>
                <c:pt idx="46">
                  <c:v>22.751143610904656</c:v>
                </c:pt>
                <c:pt idx="47">
                  <c:v>22.199822800714841</c:v>
                </c:pt>
                <c:pt idx="48">
                  <c:v>21.73514067327239</c:v>
                </c:pt>
                <c:pt idx="49">
                  <c:v>21.270547461210764</c:v>
                </c:pt>
                <c:pt idx="50">
                  <c:v>20.887984108275433</c:v>
                </c:pt>
                <c:pt idx="51">
                  <c:v>20.339688636017474</c:v>
                </c:pt>
                <c:pt idx="52">
                  <c:v>19.870981547720579</c:v>
                </c:pt>
                <c:pt idx="53">
                  <c:v>19.402162161523471</c:v>
                </c:pt>
                <c:pt idx="54">
                  <c:v>18.933503171703045</c:v>
                </c:pt>
                <c:pt idx="55">
                  <c:v>18.543677093855436</c:v>
                </c:pt>
                <c:pt idx="56">
                  <c:v>17.999873386888549</c:v>
                </c:pt>
                <c:pt idx="57">
                  <c:v>17.532908616071136</c:v>
                </c:pt>
                <c:pt idx="58">
                  <c:v>17.067677762346264</c:v>
                </c:pt>
                <c:pt idx="59">
                  <c:v>16.678420509724852</c:v>
                </c:pt>
                <c:pt idx="60">
                  <c:v>16.143687013906092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46-4FDE-81B4-B8FD52DC892C}"/>
            </c:ext>
          </c:extLst>
        </c:ser>
        <c:ser>
          <c:idx val="4"/>
          <c:order val="4"/>
          <c:tx>
            <c:strRef>
              <c:f>'Details of CO2 frm incineration'!$D$112</c:f>
              <c:strCache>
                <c:ptCount val="1"/>
                <c:pt idx="0">
                  <c:v>MS gasification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incineration'!$E$112:$BM$112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1.7248059182445887</c:v>
                </c:pt>
                <c:pt idx="11">
                  <c:v>20.354331909817411</c:v>
                </c:pt>
                <c:pt idx="12">
                  <c:v>30.246283092978775</c:v>
                </c:pt>
                <c:pt idx="13">
                  <c:v>75.902274232970328</c:v>
                </c:pt>
                <c:pt idx="14">
                  <c:v>141.12859459266812</c:v>
                </c:pt>
                <c:pt idx="15">
                  <c:v>158.37130567884219</c:v>
                </c:pt>
                <c:pt idx="16">
                  <c:v>147.33072638412693</c:v>
                </c:pt>
                <c:pt idx="17">
                  <c:v>152.63119970009606</c:v>
                </c:pt>
                <c:pt idx="18">
                  <c:v>126.04505820130862</c:v>
                </c:pt>
                <c:pt idx="19">
                  <c:v>120.35406418705755</c:v>
                </c:pt>
                <c:pt idx="20">
                  <c:v>143.01858622277663</c:v>
                </c:pt>
                <c:pt idx="21">
                  <c:v>138.56702769301802</c:v>
                </c:pt>
                <c:pt idx="22">
                  <c:v>166.07201359998294</c:v>
                </c:pt>
                <c:pt idx="23">
                  <c:v>157.41310014224433</c:v>
                </c:pt>
                <c:pt idx="24">
                  <c:v>136.36108820549768</c:v>
                </c:pt>
                <c:pt idx="25">
                  <c:v>147.87381234705725</c:v>
                </c:pt>
                <c:pt idx="26">
                  <c:v>146.51068290625358</c:v>
                </c:pt>
                <c:pt idx="27">
                  <c:v>153.42675035250201</c:v>
                </c:pt>
                <c:pt idx="28">
                  <c:v>124.35529638842503</c:v>
                </c:pt>
                <c:pt idx="29">
                  <c:v>119.7973506044946</c:v>
                </c:pt>
                <c:pt idx="30">
                  <c:v>115.55761627503514</c:v>
                </c:pt>
                <c:pt idx="31">
                  <c:v>112.49538347966308</c:v>
                </c:pt>
                <c:pt idx="32">
                  <c:v>109.7047747368366</c:v>
                </c:pt>
                <c:pt idx="33">
                  <c:v>106.8440460111475</c:v>
                </c:pt>
                <c:pt idx="34">
                  <c:v>104.28189613401483</c:v>
                </c:pt>
                <c:pt idx="35">
                  <c:v>100.95100665040428</c:v>
                </c:pt>
                <c:pt idx="36">
                  <c:v>98.040248349570845</c:v>
                </c:pt>
                <c:pt idx="37">
                  <c:v>95.069307449161556</c:v>
                </c:pt>
                <c:pt idx="38">
                  <c:v>92.376397266044918</c:v>
                </c:pt>
                <c:pt idx="39">
                  <c:v>88.942542443647682</c:v>
                </c:pt>
                <c:pt idx="40">
                  <c:v>85.777499824758252</c:v>
                </c:pt>
                <c:pt idx="41">
                  <c:v>84.649747013219894</c:v>
                </c:pt>
                <c:pt idx="42">
                  <c:v>84.231250515529183</c:v>
                </c:pt>
                <c:pt idx="43">
                  <c:v>83.320085485507732</c:v>
                </c:pt>
                <c:pt idx="44">
                  <c:v>82.766198203566063</c:v>
                </c:pt>
                <c:pt idx="45">
                  <c:v>82.217973107038517</c:v>
                </c:pt>
                <c:pt idx="46">
                  <c:v>80.838071565901785</c:v>
                </c:pt>
                <c:pt idx="47">
                  <c:v>78.879149769613122</c:v>
                </c:pt>
                <c:pt idx="48">
                  <c:v>77.228067621127863</c:v>
                </c:pt>
                <c:pt idx="49">
                  <c:v>75.57730140172481</c:v>
                </c:pt>
                <c:pt idx="50">
                  <c:v>74.217999019744525</c:v>
                </c:pt>
                <c:pt idx="51">
                  <c:v>72.269826682403007</c:v>
                </c:pt>
                <c:pt idx="52">
                  <c:v>70.604443271565174</c:v>
                </c:pt>
                <c:pt idx="53">
                  <c:v>68.938660850205096</c:v>
                </c:pt>
                <c:pt idx="54">
                  <c:v>67.273448340142579</c:v>
                </c:pt>
                <c:pt idx="55">
                  <c:v>65.888340456414241</c:v>
                </c:pt>
                <c:pt idx="56">
                  <c:v>63.956128004442299</c:v>
                </c:pt>
                <c:pt idx="57">
                  <c:v>62.296935297135931</c:v>
                </c:pt>
                <c:pt idx="58">
                  <c:v>60.643903445583142</c:v>
                </c:pt>
                <c:pt idx="59">
                  <c:v>59.260816679348061</c:v>
                </c:pt>
                <c:pt idx="60">
                  <c:v>57.360831986580223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46-4FDE-81B4-B8FD52DC892C}"/>
            </c:ext>
          </c:extLst>
        </c:ser>
        <c:ser>
          <c:idx val="5"/>
          <c:order val="5"/>
          <c:tx>
            <c:strRef>
              <c:f>'Details of CO2 frm incineration'!$D$113</c:f>
              <c:strCache>
                <c:ptCount val="1"/>
                <c:pt idx="0">
                  <c:v>IW incineration (incl. heat recovery)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incineration'!$E$113:$BM$113</c:f>
              <c:numCache>
                <c:formatCode>#,##0_);[Red]\(#,##0\)</c:formatCode>
                <c:ptCount val="61"/>
                <c:pt idx="0">
                  <c:v>2161.9190413333336</c:v>
                </c:pt>
                <c:pt idx="1">
                  <c:v>2056.4290413333333</c:v>
                </c:pt>
                <c:pt idx="2">
                  <c:v>2448.8723746666665</c:v>
                </c:pt>
                <c:pt idx="3">
                  <c:v>2790.4957080000004</c:v>
                </c:pt>
                <c:pt idx="4">
                  <c:v>4055.2393984666669</c:v>
                </c:pt>
                <c:pt idx="5">
                  <c:v>4604.1672959333346</c:v>
                </c:pt>
                <c:pt idx="6">
                  <c:v>4369.8140434666666</c:v>
                </c:pt>
                <c:pt idx="7">
                  <c:v>5298.031436133333</c:v>
                </c:pt>
                <c:pt idx="8">
                  <c:v>5717.1055069333333</c:v>
                </c:pt>
                <c:pt idx="9">
                  <c:v>5090.1403322000006</c:v>
                </c:pt>
                <c:pt idx="10">
                  <c:v>4568.1589862141564</c:v>
                </c:pt>
                <c:pt idx="11">
                  <c:v>4306.3197370156749</c:v>
                </c:pt>
                <c:pt idx="12">
                  <c:v>4139.6991913327811</c:v>
                </c:pt>
                <c:pt idx="13">
                  <c:v>4609.0528411437526</c:v>
                </c:pt>
                <c:pt idx="14">
                  <c:v>4679.4558886153991</c:v>
                </c:pt>
                <c:pt idx="15">
                  <c:v>4639.5602050123498</c:v>
                </c:pt>
                <c:pt idx="16">
                  <c:v>4477.6332169084581</c:v>
                </c:pt>
                <c:pt idx="17">
                  <c:v>4926.1683893695972</c:v>
                </c:pt>
                <c:pt idx="18">
                  <c:v>5436.1992975271942</c:v>
                </c:pt>
                <c:pt idx="19">
                  <c:v>3825.6160998178193</c:v>
                </c:pt>
                <c:pt idx="20">
                  <c:v>4366.4978077903816</c:v>
                </c:pt>
                <c:pt idx="21">
                  <c:v>3872.8772382768079</c:v>
                </c:pt>
                <c:pt idx="22">
                  <c:v>4181.9148739896436</c:v>
                </c:pt>
                <c:pt idx="23">
                  <c:v>4555.4634556748351</c:v>
                </c:pt>
                <c:pt idx="24">
                  <c:v>4075.8560304649332</c:v>
                </c:pt>
                <c:pt idx="25">
                  <c:v>4677.2575740707853</c:v>
                </c:pt>
                <c:pt idx="26">
                  <c:v>4553.0262795521494</c:v>
                </c:pt>
                <c:pt idx="27">
                  <c:v>4713.8997952961327</c:v>
                </c:pt>
                <c:pt idx="28">
                  <c:v>4777.4416026331292</c:v>
                </c:pt>
                <c:pt idx="29">
                  <c:v>4816.9644535295974</c:v>
                </c:pt>
                <c:pt idx="30">
                  <c:v>4534.997518109366</c:v>
                </c:pt>
                <c:pt idx="31">
                  <c:v>4364.506661649848</c:v>
                </c:pt>
                <c:pt idx="32">
                  <c:v>4185.2529464962854</c:v>
                </c:pt>
                <c:pt idx="33">
                  <c:v>4006.3914469012707</c:v>
                </c:pt>
                <c:pt idx="34">
                  <c:v>3828.1045074788121</c:v>
                </c:pt>
                <c:pt idx="35">
                  <c:v>3650.8870435763283</c:v>
                </c:pt>
                <c:pt idx="36">
                  <c:v>3478.514013224602</c:v>
                </c:pt>
                <c:pt idx="37">
                  <c:v>3306.4776134080798</c:v>
                </c:pt>
                <c:pt idx="38">
                  <c:v>3135.3892017080498</c:v>
                </c:pt>
                <c:pt idx="39">
                  <c:v>2964.7466008836032</c:v>
                </c:pt>
                <c:pt idx="40">
                  <c:v>2794.9973794485636</c:v>
                </c:pt>
                <c:pt idx="41">
                  <c:v>2727.8656489927434</c:v>
                </c:pt>
                <c:pt idx="42">
                  <c:v>2667.9758476793863</c:v>
                </c:pt>
                <c:pt idx="43">
                  <c:v>2613.0287692360107</c:v>
                </c:pt>
                <c:pt idx="44">
                  <c:v>2560.4277647797358</c:v>
                </c:pt>
                <c:pt idx="45">
                  <c:v>2508.7943422087992</c:v>
                </c:pt>
                <c:pt idx="46">
                  <c:v>2466.763778421292</c:v>
                </c:pt>
                <c:pt idx="47">
                  <c:v>2424.6548940231064</c:v>
                </c:pt>
                <c:pt idx="48">
                  <c:v>2383.2125134047023</c:v>
                </c:pt>
                <c:pt idx="49">
                  <c:v>2342.0693768864703</c:v>
                </c:pt>
                <c:pt idx="50">
                  <c:v>2301.4374641940267</c:v>
                </c:pt>
                <c:pt idx="51">
                  <c:v>2260.215271960481</c:v>
                </c:pt>
                <c:pt idx="52">
                  <c:v>2219.0746561924675</c:v>
                </c:pt>
                <c:pt idx="53">
                  <c:v>2177.9768820719655</c:v>
                </c:pt>
                <c:pt idx="54">
                  <c:v>2136.8720193885856</c:v>
                </c:pt>
                <c:pt idx="55">
                  <c:v>2096.1640817656657</c:v>
                </c:pt>
                <c:pt idx="56">
                  <c:v>2054.8181902925189</c:v>
                </c:pt>
                <c:pt idx="57">
                  <c:v>2013.5278036258514</c:v>
                </c:pt>
                <c:pt idx="58">
                  <c:v>1972.2759546242369</c:v>
                </c:pt>
                <c:pt idx="59">
                  <c:v>1931.4438201532682</c:v>
                </c:pt>
                <c:pt idx="60">
                  <c:v>1889.98237774364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46-4FDE-81B4-B8FD52DC892C}"/>
            </c:ext>
          </c:extLst>
        </c:ser>
        <c:ser>
          <c:idx val="6"/>
          <c:order val="6"/>
          <c:tx>
            <c:strRef>
              <c:f>'Details of CO2 frm incineration'!$D$114</c:f>
              <c:strCache>
                <c:ptCount val="1"/>
                <c:pt idx="0">
                  <c:v>IW manufacture of iron and steel (blast furnace)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incineration'!$E$114:$BM$114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77.000000000000014</c:v>
                </c:pt>
                <c:pt idx="8">
                  <c:v>77.000000000000014</c:v>
                </c:pt>
                <c:pt idx="9">
                  <c:v>94.966666666666669</c:v>
                </c:pt>
                <c:pt idx="10">
                  <c:v>146.2302626786099</c:v>
                </c:pt>
                <c:pt idx="11">
                  <c:v>218.84303534609651</c:v>
                </c:pt>
                <c:pt idx="12">
                  <c:v>245.91893303802195</c:v>
                </c:pt>
                <c:pt idx="13">
                  <c:v>358.97787823641352</c:v>
                </c:pt>
                <c:pt idx="14">
                  <c:v>423.13441981054478</c:v>
                </c:pt>
                <c:pt idx="15">
                  <c:v>410.57826161275204</c:v>
                </c:pt>
                <c:pt idx="16">
                  <c:v>262.0254739262777</c:v>
                </c:pt>
                <c:pt idx="17">
                  <c:v>289.00032258813656</c:v>
                </c:pt>
                <c:pt idx="18">
                  <c:v>190.09931632316531</c:v>
                </c:pt>
                <c:pt idx="19">
                  <c:v>247.8675764268659</c:v>
                </c:pt>
                <c:pt idx="20">
                  <c:v>344.84148609617688</c:v>
                </c:pt>
                <c:pt idx="21">
                  <c:v>292.98522831912612</c:v>
                </c:pt>
                <c:pt idx="22">
                  <c:v>344.03307731124943</c:v>
                </c:pt>
                <c:pt idx="23">
                  <c:v>275.34952155626547</c:v>
                </c:pt>
                <c:pt idx="24">
                  <c:v>381.6726669686754</c:v>
                </c:pt>
                <c:pt idx="25">
                  <c:v>369.79813036991408</c:v>
                </c:pt>
                <c:pt idx="26">
                  <c:v>400.51157929331663</c:v>
                </c:pt>
                <c:pt idx="27">
                  <c:v>431.46787972610866</c:v>
                </c:pt>
                <c:pt idx="28">
                  <c:v>336.89063807941346</c:v>
                </c:pt>
                <c:pt idx="29">
                  <c:v>382.19461125224484</c:v>
                </c:pt>
                <c:pt idx="30">
                  <c:v>337.20658336736756</c:v>
                </c:pt>
                <c:pt idx="31">
                  <c:v>315.51329488370703</c:v>
                </c:pt>
                <c:pt idx="32">
                  <c:v>292.3816128183247</c:v>
                </c:pt>
                <c:pt idx="33">
                  <c:v>269.66290559537305</c:v>
                </c:pt>
                <c:pt idx="34">
                  <c:v>245.82875555435857</c:v>
                </c:pt>
                <c:pt idx="35">
                  <c:v>225.64651897138441</c:v>
                </c:pt>
                <c:pt idx="36">
                  <c:v>205.3646095158515</c:v>
                </c:pt>
                <c:pt idx="37">
                  <c:v>185.51348869552208</c:v>
                </c:pt>
                <c:pt idx="38">
                  <c:v>164.6832141344793</c:v>
                </c:pt>
                <c:pt idx="39">
                  <c:v>147.18869737360384</c:v>
                </c:pt>
                <c:pt idx="40">
                  <c:v>128.76378569838303</c:v>
                </c:pt>
                <c:pt idx="41">
                  <c:v>131.27275430171235</c:v>
                </c:pt>
                <c:pt idx="42">
                  <c:v>133.10560212210544</c:v>
                </c:pt>
                <c:pt idx="43">
                  <c:v>137.85448568640678</c:v>
                </c:pt>
                <c:pt idx="44">
                  <c:v>141.41373288561493</c:v>
                </c:pt>
                <c:pt idx="45">
                  <c:v>145.04025265104767</c:v>
                </c:pt>
                <c:pt idx="46">
                  <c:v>138.21554793977228</c:v>
                </c:pt>
                <c:pt idx="47">
                  <c:v>134.0552254723099</c:v>
                </c:pt>
                <c:pt idx="48">
                  <c:v>128.73817102947947</c:v>
                </c:pt>
                <c:pt idx="49">
                  <c:v>123.50433995049761</c:v>
                </c:pt>
                <c:pt idx="50">
                  <c:v>117.14159900102922</c:v>
                </c:pt>
                <c:pt idx="51">
                  <c:v>113.23548386448047</c:v>
                </c:pt>
                <c:pt idx="52">
                  <c:v>108.16651645912322</c:v>
                </c:pt>
                <c:pt idx="53">
                  <c:v>103.13911353952115</c:v>
                </c:pt>
                <c:pt idx="54">
                  <c:v>98.145087476484008</c:v>
                </c:pt>
                <c:pt idx="55">
                  <c:v>92.050469382007449</c:v>
                </c:pt>
                <c:pt idx="56">
                  <c:v>88.243085945557524</c:v>
                </c:pt>
                <c:pt idx="57">
                  <c:v>83.315564438207971</c:v>
                </c:pt>
                <c:pt idx="58">
                  <c:v>78.410218077843567</c:v>
                </c:pt>
                <c:pt idx="59">
                  <c:v>72.454967623222984</c:v>
                </c:pt>
                <c:pt idx="60">
                  <c:v>68.677216543938812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46-4FDE-81B4-B8FD52DC892C}"/>
            </c:ext>
          </c:extLst>
        </c:ser>
        <c:ser>
          <c:idx val="7"/>
          <c:order val="7"/>
          <c:tx>
            <c:strRef>
              <c:f>'Details of CO2 frm incineration'!$D$115</c:f>
              <c:strCache>
                <c:ptCount val="1"/>
                <c:pt idx="0">
                  <c:v>IW chemical industry (boiler)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incineration'!$E$115:$BM$115</c:f>
              <c:numCache>
                <c:formatCode>#,##0_);[Red]\(#,##0\)</c:formatCode>
                <c:ptCount val="61"/>
                <c:pt idx="0">
                  <c:v>13.695733333333335</c:v>
                </c:pt>
                <c:pt idx="1">
                  <c:v>11.490966666666669</c:v>
                </c:pt>
                <c:pt idx="2">
                  <c:v>6.9454000000000002</c:v>
                </c:pt>
                <c:pt idx="3">
                  <c:v>14.270666666666667</c:v>
                </c:pt>
                <c:pt idx="4">
                  <c:v>11.580800000000002</c:v>
                </c:pt>
                <c:pt idx="5">
                  <c:v>9.9714999999999989</c:v>
                </c:pt>
                <c:pt idx="6">
                  <c:v>9.6635000000000009</c:v>
                </c:pt>
                <c:pt idx="7">
                  <c:v>16.311166666666669</c:v>
                </c:pt>
                <c:pt idx="8">
                  <c:v>14.30146666666667</c:v>
                </c:pt>
                <c:pt idx="9">
                  <c:v>12.240433333333334</c:v>
                </c:pt>
                <c:pt idx="10">
                  <c:v>12.240433333333334</c:v>
                </c:pt>
                <c:pt idx="11">
                  <c:v>9.2007300000000019</c:v>
                </c:pt>
                <c:pt idx="12">
                  <c:v>13.635159999999999</c:v>
                </c:pt>
                <c:pt idx="13">
                  <c:v>15.461856666666669</c:v>
                </c:pt>
                <c:pt idx="14">
                  <c:v>10.777946666666665</c:v>
                </c:pt>
                <c:pt idx="15">
                  <c:v>5.5901992489034704</c:v>
                </c:pt>
                <c:pt idx="16">
                  <c:v>5.1358993091681437</c:v>
                </c:pt>
                <c:pt idx="17">
                  <c:v>2.9003329605183366</c:v>
                </c:pt>
                <c:pt idx="18">
                  <c:v>4.2221661210728199</c:v>
                </c:pt>
                <c:pt idx="19">
                  <c:v>3.5291661437433759</c:v>
                </c:pt>
                <c:pt idx="20">
                  <c:v>3.3742284879930375</c:v>
                </c:pt>
                <c:pt idx="21">
                  <c:v>2.9424639771950858</c:v>
                </c:pt>
                <c:pt idx="22">
                  <c:v>2.8930036107440609</c:v>
                </c:pt>
                <c:pt idx="23">
                  <c:v>1.6833180485817585</c:v>
                </c:pt>
                <c:pt idx="24">
                  <c:v>0.93204656990308776</c:v>
                </c:pt>
                <c:pt idx="25">
                  <c:v>1.1475418363547161</c:v>
                </c:pt>
                <c:pt idx="26">
                  <c:v>0.56032713397594802</c:v>
                </c:pt>
                <c:pt idx="27">
                  <c:v>7.7300219698627348</c:v>
                </c:pt>
                <c:pt idx="28">
                  <c:v>8.8987615754651443</c:v>
                </c:pt>
                <c:pt idx="29">
                  <c:v>9.8898022647341506</c:v>
                </c:pt>
                <c:pt idx="30">
                  <c:v>9.3898846229289088</c:v>
                </c:pt>
                <c:pt idx="31">
                  <c:v>9.091501887588219</c:v>
                </c:pt>
                <c:pt idx="32">
                  <c:v>8.789044017577341</c:v>
                </c:pt>
                <c:pt idx="33">
                  <c:v>8.4856328453225167</c:v>
                </c:pt>
                <c:pt idx="34">
                  <c:v>8.1816407688233213</c:v>
                </c:pt>
                <c:pt idx="35">
                  <c:v>7.8780657462680193</c:v>
                </c:pt>
                <c:pt idx="36">
                  <c:v>7.5833575642313296</c:v>
                </c:pt>
                <c:pt idx="37">
                  <c:v>7.2877791930196105</c:v>
                </c:pt>
                <c:pt idx="38">
                  <c:v>6.9917004900103095</c:v>
                </c:pt>
                <c:pt idx="39">
                  <c:v>6.6937232068083024</c:v>
                </c:pt>
                <c:pt idx="40">
                  <c:v>6.3947023827744349</c:v>
                </c:pt>
                <c:pt idx="41">
                  <c:v>6.3248598358587103</c:v>
                </c:pt>
                <c:pt idx="42">
                  <c:v>6.2861295919102966</c:v>
                </c:pt>
                <c:pt idx="43">
                  <c:v>6.2577755429565816</c:v>
                </c:pt>
                <c:pt idx="44">
                  <c:v>6.2342342025302573</c:v>
                </c:pt>
                <c:pt idx="45">
                  <c:v>6.2121480189453298</c:v>
                </c:pt>
                <c:pt idx="46">
                  <c:v>6.1062959808414048</c:v>
                </c:pt>
                <c:pt idx="47">
                  <c:v>6.0020616262523383</c:v>
                </c:pt>
                <c:pt idx="48">
                  <c:v>5.8996324081845186</c:v>
                </c:pt>
                <c:pt idx="49">
                  <c:v>5.7978918004531463</c:v>
                </c:pt>
                <c:pt idx="50">
                  <c:v>5.6974665156049475</c:v>
                </c:pt>
                <c:pt idx="51">
                  <c:v>5.5954294938203457</c:v>
                </c:pt>
                <c:pt idx="52">
                  <c:v>5.4937429037543595</c:v>
                </c:pt>
                <c:pt idx="53">
                  <c:v>5.3921124199149322</c:v>
                </c:pt>
                <c:pt idx="54">
                  <c:v>5.2904637573718922</c:v>
                </c:pt>
                <c:pt idx="55">
                  <c:v>5.1898444706311064</c:v>
                </c:pt>
                <c:pt idx="56">
                  <c:v>5.0875037584568563</c:v>
                </c:pt>
                <c:pt idx="57">
                  <c:v>4.9854397429419457</c:v>
                </c:pt>
                <c:pt idx="58">
                  <c:v>4.8834236570202298</c:v>
                </c:pt>
                <c:pt idx="59">
                  <c:v>4.7824906022116513</c:v>
                </c:pt>
                <c:pt idx="60">
                  <c:v>4.6798640908188922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46-4FDE-81B4-B8FD52DC892C}"/>
            </c:ext>
          </c:extLst>
        </c:ser>
        <c:ser>
          <c:idx val="8"/>
          <c:order val="8"/>
          <c:tx>
            <c:strRef>
              <c:f>'Details of CO2 frm incineration'!$D$116</c:f>
              <c:strCache>
                <c:ptCount val="1"/>
                <c:pt idx="0">
                  <c:v>IW paper industry (boiler)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incineration'!$E$116:$BM$116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3.2725</c:v>
                </c:pt>
                <c:pt idx="10">
                  <c:v>7.2713666666666672</c:v>
                </c:pt>
                <c:pt idx="11">
                  <c:v>4.3967000000000009</c:v>
                </c:pt>
                <c:pt idx="12">
                  <c:v>4.6148666666666678</c:v>
                </c:pt>
                <c:pt idx="13">
                  <c:v>3.6472333333333338</c:v>
                </c:pt>
                <c:pt idx="14">
                  <c:v>3.6241333333333334</c:v>
                </c:pt>
                <c:pt idx="15">
                  <c:v>7.0814323818754259</c:v>
                </c:pt>
                <c:pt idx="16">
                  <c:v>22.18113034974068</c:v>
                </c:pt>
                <c:pt idx="17">
                  <c:v>36.207962012417852</c:v>
                </c:pt>
                <c:pt idx="18">
                  <c:v>41.787894600113411</c:v>
                </c:pt>
                <c:pt idx="19">
                  <c:v>44.873026684411236</c:v>
                </c:pt>
                <c:pt idx="20">
                  <c:v>45.662336734550159</c:v>
                </c:pt>
                <c:pt idx="21">
                  <c:v>41.202185046525265</c:v>
                </c:pt>
                <c:pt idx="22">
                  <c:v>39.584694223892164</c:v>
                </c:pt>
                <c:pt idx="23">
                  <c:v>36.428847303417292</c:v>
                </c:pt>
                <c:pt idx="24">
                  <c:v>44.890776380790079</c:v>
                </c:pt>
                <c:pt idx="25">
                  <c:v>40.814579509991169</c:v>
                </c:pt>
                <c:pt idx="26">
                  <c:v>43.7013656889687</c:v>
                </c:pt>
                <c:pt idx="27">
                  <c:v>46.992969535389669</c:v>
                </c:pt>
                <c:pt idx="28">
                  <c:v>47.369461212374183</c:v>
                </c:pt>
                <c:pt idx="29">
                  <c:v>46.372575838156934</c:v>
                </c:pt>
                <c:pt idx="30">
                  <c:v>44.028497752782869</c:v>
                </c:pt>
                <c:pt idx="31">
                  <c:v>42.629402436921687</c:v>
                </c:pt>
                <c:pt idx="32">
                  <c:v>41.211199105906559</c:v>
                </c:pt>
                <c:pt idx="33">
                  <c:v>39.788525808817219</c:v>
                </c:pt>
                <c:pt idx="34">
                  <c:v>38.363128693252484</c:v>
                </c:pt>
                <c:pt idx="35">
                  <c:v>36.939687113817193</c:v>
                </c:pt>
                <c:pt idx="36">
                  <c:v>35.557821515719809</c:v>
                </c:pt>
                <c:pt idx="37">
                  <c:v>34.171875662786931</c:v>
                </c:pt>
                <c:pt idx="38">
                  <c:v>32.783583789821876</c:v>
                </c:pt>
                <c:pt idx="39">
                  <c:v>31.386389610054863</c:v>
                </c:pt>
                <c:pt idx="40">
                  <c:v>29.984302341925705</c:v>
                </c:pt>
                <c:pt idx="41">
                  <c:v>29.656815632193553</c:v>
                </c:pt>
                <c:pt idx="42">
                  <c:v>29.47521228698486</c:v>
                </c:pt>
                <c:pt idx="43">
                  <c:v>29.342262178354932</c:v>
                </c:pt>
                <c:pt idx="44">
                  <c:v>29.23187851596925</c:v>
                </c:pt>
                <c:pt idx="45">
                  <c:v>29.128317979989706</c:v>
                </c:pt>
                <c:pt idx="46">
                  <c:v>28.631985340246107</c:v>
                </c:pt>
                <c:pt idx="47">
                  <c:v>28.143237902862154</c:v>
                </c:pt>
                <c:pt idx="48">
                  <c:v>27.662954621584561</c:v>
                </c:pt>
                <c:pt idx="49">
                  <c:v>27.185900184948654</c:v>
                </c:pt>
                <c:pt idx="50">
                  <c:v>26.71501320328494</c:v>
                </c:pt>
                <c:pt idx="51">
                  <c:v>26.236568902342864</c:v>
                </c:pt>
                <c:pt idx="52">
                  <c:v>25.75976775067846</c:v>
                </c:pt>
                <c:pt idx="53">
                  <c:v>25.28322967709958</c:v>
                </c:pt>
                <c:pt idx="54">
                  <c:v>24.806606364878984</c:v>
                </c:pt>
                <c:pt idx="55">
                  <c:v>24.334809722209325</c:v>
                </c:pt>
                <c:pt idx="56">
                  <c:v>23.854941438739761</c:v>
                </c:pt>
                <c:pt idx="57">
                  <c:v>23.376370566125932</c:v>
                </c:pt>
                <c:pt idx="58">
                  <c:v>22.898024431948318</c:v>
                </c:pt>
                <c:pt idx="59">
                  <c:v>22.424756553238751</c:v>
                </c:pt>
                <c:pt idx="60">
                  <c:v>21.943548177664209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46-4FDE-81B4-B8FD52DC892C}"/>
            </c:ext>
          </c:extLst>
        </c:ser>
        <c:ser>
          <c:idx val="9"/>
          <c:order val="9"/>
          <c:tx>
            <c:strRef>
              <c:f>'Details of CO2 frm incineration'!$D$117</c:f>
              <c:strCache>
                <c:ptCount val="1"/>
                <c:pt idx="0">
                  <c:v>IW cement manufacturer (firing furnace)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incineration'!$E$117:$BM$117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23.1</c:v>
                </c:pt>
                <c:pt idx="6">
                  <c:v>33.366666666666667</c:v>
                </c:pt>
                <c:pt idx="7">
                  <c:v>56.466666666666669</c:v>
                </c:pt>
                <c:pt idx="8">
                  <c:v>74.433333333333337</c:v>
                </c:pt>
                <c:pt idx="9">
                  <c:v>154.00000000000003</c:v>
                </c:pt>
                <c:pt idx="10">
                  <c:v>261.8</c:v>
                </c:pt>
                <c:pt idx="11">
                  <c:v>438.90000000000003</c:v>
                </c:pt>
                <c:pt idx="12">
                  <c:v>541.56666666666672</c:v>
                </c:pt>
                <c:pt idx="13">
                  <c:v>654.50000000000011</c:v>
                </c:pt>
                <c:pt idx="14">
                  <c:v>726.36666666666667</c:v>
                </c:pt>
                <c:pt idx="15">
                  <c:v>775.1332291867991</c:v>
                </c:pt>
                <c:pt idx="16">
                  <c:v>936.83320731952642</c:v>
                </c:pt>
                <c:pt idx="17">
                  <c:v>1047.1998653906915</c:v>
                </c:pt>
                <c:pt idx="18">
                  <c:v>1116.4998557244237</c:v>
                </c:pt>
                <c:pt idx="19">
                  <c:v>1172.9664928659802</c:v>
                </c:pt>
                <c:pt idx="20">
                  <c:v>1140.9815175964297</c:v>
                </c:pt>
                <c:pt idx="21">
                  <c:v>1202.1041858053095</c:v>
                </c:pt>
                <c:pt idx="22">
                  <c:v>1227.4125150986761</c:v>
                </c:pt>
                <c:pt idx="23">
                  <c:v>1327.1822666139283</c:v>
                </c:pt>
                <c:pt idx="24">
                  <c:v>1524.2830535051132</c:v>
                </c:pt>
                <c:pt idx="25">
                  <c:v>1475.4109324560634</c:v>
                </c:pt>
                <c:pt idx="26">
                  <c:v>1596.2495059994312</c:v>
                </c:pt>
                <c:pt idx="27">
                  <c:v>1647.3030262909861</c:v>
                </c:pt>
                <c:pt idx="28">
                  <c:v>1840.2376988683404</c:v>
                </c:pt>
                <c:pt idx="29">
                  <c:v>1912.4297404646513</c:v>
                </c:pt>
                <c:pt idx="30">
                  <c:v>1815.75871101642</c:v>
                </c:pt>
                <c:pt idx="31">
                  <c:v>1758.0592745836464</c:v>
                </c:pt>
                <c:pt idx="32">
                  <c:v>1699.5718134228698</c:v>
                </c:pt>
                <c:pt idx="33">
                  <c:v>1640.9000084790559</c:v>
                </c:pt>
                <c:pt idx="34">
                  <c:v>1582.1158718097379</c:v>
                </c:pt>
                <c:pt idx="35">
                  <c:v>1523.4123824925439</c:v>
                </c:pt>
                <c:pt idx="36">
                  <c:v>1466.4235088024195</c:v>
                </c:pt>
                <c:pt idx="37">
                  <c:v>1409.2663632284291</c:v>
                </c:pt>
                <c:pt idx="38">
                  <c:v>1352.0124665380679</c:v>
                </c:pt>
                <c:pt idx="39">
                  <c:v>1294.3914339709729</c:v>
                </c:pt>
                <c:pt idx="40">
                  <c:v>1236.5686078321953</c:v>
                </c:pt>
                <c:pt idx="41">
                  <c:v>1223.0628813984404</c:v>
                </c:pt>
                <c:pt idx="42">
                  <c:v>1215.5734626618776</c:v>
                </c:pt>
                <c:pt idx="43">
                  <c:v>1210.0905293301332</c:v>
                </c:pt>
                <c:pt idx="44">
                  <c:v>1205.5382482676243</c:v>
                </c:pt>
                <c:pt idx="45">
                  <c:v>1201.2673565742894</c:v>
                </c:pt>
                <c:pt idx="46">
                  <c:v>1180.7983340053954</c:v>
                </c:pt>
                <c:pt idx="47">
                  <c:v>1160.6421292241234</c:v>
                </c:pt>
                <c:pt idx="48">
                  <c:v>1140.8349907514005</c:v>
                </c:pt>
                <c:pt idx="49">
                  <c:v>1121.1610115524184</c:v>
                </c:pt>
                <c:pt idx="50">
                  <c:v>1101.741381483253</c:v>
                </c:pt>
                <c:pt idx="51">
                  <c:v>1082.0100835395974</c:v>
                </c:pt>
                <c:pt idx="52">
                  <c:v>1062.3465499478207</c:v>
                </c:pt>
                <c:pt idx="53">
                  <c:v>1042.6938658364909</c:v>
                </c:pt>
                <c:pt idx="54">
                  <c:v>1023.0376664381515</c:v>
                </c:pt>
                <c:pt idx="55">
                  <c:v>1003.580521464324</c:v>
                </c:pt>
                <c:pt idx="56">
                  <c:v>983.7904977223651</c:v>
                </c:pt>
                <c:pt idx="57">
                  <c:v>964.05397989551363</c:v>
                </c:pt>
                <c:pt idx="58">
                  <c:v>944.32673040153907</c:v>
                </c:pt>
                <c:pt idx="59">
                  <c:v>924.80891086937402</c:v>
                </c:pt>
                <c:pt idx="60">
                  <c:v>904.96362101484328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46-4FDE-81B4-B8FD52DC892C}"/>
            </c:ext>
          </c:extLst>
        </c:ser>
        <c:ser>
          <c:idx val="10"/>
          <c:order val="10"/>
          <c:tx>
            <c:strRef>
              <c:f>'Details of CO2 frm incineration'!$D$118</c:f>
              <c:strCache>
                <c:ptCount val="1"/>
                <c:pt idx="0">
                  <c:v>IW automobile manufacturing (boiler)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incineration'!$E$118:$BM$118</c:f>
              <c:numCache>
                <c:formatCode>#,##0_);[Red]\(#,##0\)</c:formatCode>
                <c:ptCount val="61"/>
                <c:pt idx="0">
                  <c:v>40.895778000000007</c:v>
                </c:pt>
                <c:pt idx="1">
                  <c:v>42.116484666666679</c:v>
                </c:pt>
                <c:pt idx="2">
                  <c:v>36.915853333333338</c:v>
                </c:pt>
                <c:pt idx="3">
                  <c:v>29.484275333333333</c:v>
                </c:pt>
                <c:pt idx="4">
                  <c:v>25.796899333333336</c:v>
                </c:pt>
                <c:pt idx="5">
                  <c:v>26.09997133333334</c:v>
                </c:pt>
                <c:pt idx="6">
                  <c:v>26.346217333333335</c:v>
                </c:pt>
                <c:pt idx="7">
                  <c:v>26.666126666666671</c:v>
                </c:pt>
                <c:pt idx="8">
                  <c:v>27.030234000000004</c:v>
                </c:pt>
                <c:pt idx="9">
                  <c:v>24.419266666666665</c:v>
                </c:pt>
                <c:pt idx="10">
                  <c:v>20.280568000000002</c:v>
                </c:pt>
                <c:pt idx="11">
                  <c:v>16.678664566666626</c:v>
                </c:pt>
                <c:pt idx="12">
                  <c:v>15.787120066666665</c:v>
                </c:pt>
                <c:pt idx="13">
                  <c:v>13.799968233333249</c:v>
                </c:pt>
                <c:pt idx="14">
                  <c:v>12.703059600000005</c:v>
                </c:pt>
                <c:pt idx="15">
                  <c:v>10.262353287821751</c:v>
                </c:pt>
                <c:pt idx="16">
                  <c:v>9.92025516562253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46-4FDE-81B4-B8FD52DC892C}"/>
            </c:ext>
          </c:extLst>
        </c:ser>
        <c:ser>
          <c:idx val="11"/>
          <c:order val="11"/>
          <c:tx>
            <c:strRef>
              <c:f>'Details of CO2 frm incineration'!$D$119</c:f>
              <c:strCache>
                <c:ptCount val="1"/>
                <c:pt idx="0">
                  <c:v>IW liquefaction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incineration'!$E$119:$BM$119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1.9018999999999999</c:v>
                </c:pt>
                <c:pt idx="11">
                  <c:v>4.1425999999999998</c:v>
                </c:pt>
                <c:pt idx="12">
                  <c:v>6.0445000000000011</c:v>
                </c:pt>
                <c:pt idx="13">
                  <c:v>3.1210666666666667</c:v>
                </c:pt>
                <c:pt idx="14">
                  <c:v>2.1611333333333334</c:v>
                </c:pt>
                <c:pt idx="15">
                  <c:v>1.8864997465307858</c:v>
                </c:pt>
                <c:pt idx="16">
                  <c:v>5.7647325579168678</c:v>
                </c:pt>
                <c:pt idx="17">
                  <c:v>3.6292662001530331</c:v>
                </c:pt>
                <c:pt idx="18">
                  <c:v>7.6820323406510331</c:v>
                </c:pt>
                <c:pt idx="19">
                  <c:v>2.7232329298267066</c:v>
                </c:pt>
                <c:pt idx="20">
                  <c:v>1.5717340905317112</c:v>
                </c:pt>
                <c:pt idx="21">
                  <c:v>2.4170239812673922</c:v>
                </c:pt>
                <c:pt idx="22">
                  <c:v>2.6367588267986166</c:v>
                </c:pt>
                <c:pt idx="23">
                  <c:v>2.4519564269295939</c:v>
                </c:pt>
                <c:pt idx="24">
                  <c:v>2.7232149342452692</c:v>
                </c:pt>
                <c:pt idx="25">
                  <c:v>2.7971332261146209</c:v>
                </c:pt>
                <c:pt idx="26">
                  <c:v>0.28696620332574047</c:v>
                </c:pt>
                <c:pt idx="27">
                  <c:v>0</c:v>
                </c:pt>
                <c:pt idx="28">
                  <c:v>2.0017070234208552</c:v>
                </c:pt>
                <c:pt idx="29">
                  <c:v>2.0021549963845744</c:v>
                </c:pt>
                <c:pt idx="30">
                  <c:v>1.900948462873759</c:v>
                </c:pt>
                <c:pt idx="31">
                  <c:v>1.8405419483241652</c:v>
                </c:pt>
                <c:pt idx="32">
                  <c:v>1.7793104373770261</c:v>
                </c:pt>
                <c:pt idx="33">
                  <c:v>1.7178859338098429</c:v>
                </c:pt>
                <c:pt idx="34">
                  <c:v>1.6563438282619374</c:v>
                </c:pt>
                <c:pt idx="35">
                  <c:v>1.594886153789111</c:v>
                </c:pt>
                <c:pt idx="36">
                  <c:v>1.5352235393762588</c:v>
                </c:pt>
                <c:pt idx="37">
                  <c:v>1.4753847582860635</c:v>
                </c:pt>
                <c:pt idx="38">
                  <c:v>1.4154446868180044</c:v>
                </c:pt>
                <c:pt idx="39">
                  <c:v>1.3551202545996377</c:v>
                </c:pt>
                <c:pt idx="40">
                  <c:v>1.2945845612827671</c:v>
                </c:pt>
                <c:pt idx="41">
                  <c:v>1.2804451881664638</c:v>
                </c:pt>
                <c:pt idx="42">
                  <c:v>1.2726043891942715</c:v>
                </c:pt>
                <c:pt idx="43">
                  <c:v>1.2668642136820838</c:v>
                </c:pt>
                <c:pt idx="44">
                  <c:v>1.2620983537493495</c:v>
                </c:pt>
                <c:pt idx="45">
                  <c:v>1.257627085099893</c:v>
                </c:pt>
                <c:pt idx="46">
                  <c:v>1.2361977196490803</c:v>
                </c:pt>
                <c:pt idx="47">
                  <c:v>1.2150958484236463</c:v>
                </c:pt>
                <c:pt idx="48">
                  <c:v>1.1943594206123913</c:v>
                </c:pt>
                <c:pt idx="49">
                  <c:v>1.1737623994938859</c:v>
                </c:pt>
                <c:pt idx="50">
                  <c:v>1.1534316607753625</c:v>
                </c:pt>
                <c:pt idx="51">
                  <c:v>1.1327746316949403</c:v>
                </c:pt>
                <c:pt idx="52">
                  <c:v>1.1121885462590457</c:v>
                </c:pt>
                <c:pt idx="53">
                  <c:v>1.0916138193274794</c:v>
                </c:pt>
                <c:pt idx="54">
                  <c:v>1.0710354121825687</c:v>
                </c:pt>
                <c:pt idx="55">
                  <c:v>1.0506653984767249</c:v>
                </c:pt>
                <c:pt idx="56">
                  <c:v>1.0299468883661762</c:v>
                </c:pt>
                <c:pt idx="57">
                  <c:v>1.0092843945018715</c:v>
                </c:pt>
                <c:pt idx="58">
                  <c:v>0.98863160381179938</c:v>
                </c:pt>
                <c:pt idx="59">
                  <c:v>0.96819806888603366</c:v>
                </c:pt>
                <c:pt idx="60">
                  <c:v>0.94742169974878343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46-4FDE-81B4-B8FD52DC892C}"/>
            </c:ext>
          </c:extLst>
        </c:ser>
        <c:ser>
          <c:idx val="12"/>
          <c:order val="12"/>
          <c:tx>
            <c:strRef>
              <c:f>'Details of CO2 frm incineration'!$D$120</c:f>
              <c:strCache>
                <c:ptCount val="1"/>
                <c:pt idx="0">
                  <c:v>IW gasification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incineration'!$E$120:$BM$120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47.901854</c:v>
                </c:pt>
                <c:pt idx="12">
                  <c:v>35.899966666666671</c:v>
                </c:pt>
                <c:pt idx="13">
                  <c:v>33.117263666666673</c:v>
                </c:pt>
                <c:pt idx="14">
                  <c:v>35.163744000000008</c:v>
                </c:pt>
                <c:pt idx="15">
                  <c:v>27.858005923678153</c:v>
                </c:pt>
                <c:pt idx="16">
                  <c:v>66.088731777045084</c:v>
                </c:pt>
                <c:pt idx="17">
                  <c:v>74.15073380183955</c:v>
                </c:pt>
                <c:pt idx="18">
                  <c:v>99.151321520869445</c:v>
                </c:pt>
                <c:pt idx="19">
                  <c:v>235.47276677621687</c:v>
                </c:pt>
                <c:pt idx="20">
                  <c:v>299.09140805543001</c:v>
                </c:pt>
                <c:pt idx="21">
                  <c:v>199.84679640625365</c:v>
                </c:pt>
                <c:pt idx="22">
                  <c:v>203.22914749344324</c:v>
                </c:pt>
                <c:pt idx="23">
                  <c:v>249.56927192959634</c:v>
                </c:pt>
                <c:pt idx="24">
                  <c:v>229.56968324994457</c:v>
                </c:pt>
                <c:pt idx="25">
                  <c:v>208.02979085920958</c:v>
                </c:pt>
                <c:pt idx="26">
                  <c:v>202.54717742490001</c:v>
                </c:pt>
                <c:pt idx="27">
                  <c:v>232.39013610397407</c:v>
                </c:pt>
                <c:pt idx="28">
                  <c:v>249.73409596425262</c:v>
                </c:pt>
                <c:pt idx="29">
                  <c:v>220.30882980703913</c:v>
                </c:pt>
                <c:pt idx="30">
                  <c:v>209.17248271759934</c:v>
                </c:pt>
                <c:pt idx="31">
                  <c:v>202.52560045465063</c:v>
                </c:pt>
                <c:pt idx="32">
                  <c:v>195.78793901063617</c:v>
                </c:pt>
                <c:pt idx="33">
                  <c:v>189.02904145934738</c:v>
                </c:pt>
                <c:pt idx="34">
                  <c:v>182.25720347397487</c:v>
                </c:pt>
                <c:pt idx="35">
                  <c:v>175.49465593383948</c:v>
                </c:pt>
                <c:pt idx="36">
                  <c:v>168.92962935584754</c:v>
                </c:pt>
                <c:pt idx="37">
                  <c:v>162.34521812751308</c:v>
                </c:pt>
                <c:pt idx="38">
                  <c:v>155.74966132620438</c:v>
                </c:pt>
                <c:pt idx="39">
                  <c:v>149.11181106246306</c:v>
                </c:pt>
                <c:pt idx="40">
                  <c:v>142.45071450386487</c:v>
                </c:pt>
                <c:pt idx="41">
                  <c:v>140.89487654372542</c:v>
                </c:pt>
                <c:pt idx="42">
                  <c:v>140.03210755259582</c:v>
                </c:pt>
                <c:pt idx="43">
                  <c:v>139.40048245251074</c:v>
                </c:pt>
                <c:pt idx="44">
                  <c:v>138.87606699681379</c:v>
                </c:pt>
                <c:pt idx="45">
                  <c:v>138.38406714380866</c:v>
                </c:pt>
                <c:pt idx="46">
                  <c:v>136.0260686699138</c:v>
                </c:pt>
                <c:pt idx="47">
                  <c:v>133.70410630196073</c:v>
                </c:pt>
                <c:pt idx="48">
                  <c:v>131.4223558112518</c:v>
                </c:pt>
                <c:pt idx="49">
                  <c:v>129.15594505468061</c:v>
                </c:pt>
                <c:pt idx="50">
                  <c:v>126.91883490872357</c:v>
                </c:pt>
                <c:pt idx="51">
                  <c:v>124.64582112496768</c:v>
                </c:pt>
                <c:pt idx="52">
                  <c:v>122.38061368554399</c:v>
                </c:pt>
                <c:pt idx="53">
                  <c:v>120.11665608881552</c:v>
                </c:pt>
                <c:pt idx="54">
                  <c:v>117.85229353667809</c:v>
                </c:pt>
                <c:pt idx="55">
                  <c:v>115.61086173404966</c:v>
                </c:pt>
                <c:pt idx="56">
                  <c:v>113.33108283279442</c:v>
                </c:pt>
                <c:pt idx="57">
                  <c:v>111.05746772689095</c:v>
                </c:pt>
                <c:pt idx="58">
                  <c:v>108.78492031802612</c:v>
                </c:pt>
                <c:pt idx="59">
                  <c:v>106.53649890387703</c:v>
                </c:pt>
                <c:pt idx="60">
                  <c:v>104.25035343535335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46-4FDE-81B4-B8FD52DC892C}"/>
            </c:ext>
          </c:extLst>
        </c:ser>
        <c:ser>
          <c:idx val="13"/>
          <c:order val="13"/>
          <c:tx>
            <c:strRef>
              <c:f>'Details of CO2 frm incineration'!$D$121</c:f>
              <c:strCache>
                <c:ptCount val="1"/>
                <c:pt idx="0">
                  <c:v>Infectious waste plastics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'Details of CO2 frm incineration'!$E$55:$BM$55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'Details of CO2 frm incineration'!$E$121:$BM$121</c:f>
              <c:numCache>
                <c:formatCode>#,##0_);[Red]\(#,##0\)</c:formatCode>
                <c:ptCount val="61"/>
                <c:pt idx="0">
                  <c:v>199.41429200000002</c:v>
                </c:pt>
                <c:pt idx="1">
                  <c:v>199.41429200000002</c:v>
                </c:pt>
                <c:pt idx="2">
                  <c:v>199.41429200000002</c:v>
                </c:pt>
                <c:pt idx="3">
                  <c:v>199.41429200000002</c:v>
                </c:pt>
                <c:pt idx="4">
                  <c:v>176.93726820000001</c:v>
                </c:pt>
                <c:pt idx="5">
                  <c:v>328.19603740000002</c:v>
                </c:pt>
                <c:pt idx="6">
                  <c:v>997.34262320000005</c:v>
                </c:pt>
                <c:pt idx="7">
                  <c:v>319.55489719999997</c:v>
                </c:pt>
                <c:pt idx="8">
                  <c:v>309.42782640000001</c:v>
                </c:pt>
                <c:pt idx="9">
                  <c:v>476.95966780000003</c:v>
                </c:pt>
                <c:pt idx="10">
                  <c:v>428.0486293745426</c:v>
                </c:pt>
                <c:pt idx="11">
                  <c:v>403.51359631765786</c:v>
                </c:pt>
                <c:pt idx="12">
                  <c:v>387.90080866721991</c:v>
                </c:pt>
                <c:pt idx="13">
                  <c:v>431.88049218958048</c:v>
                </c:pt>
                <c:pt idx="14">
                  <c:v>438.47744471793459</c:v>
                </c:pt>
                <c:pt idx="15">
                  <c:v>434.73917161853387</c:v>
                </c:pt>
                <c:pt idx="16">
                  <c:v>419.56618080331958</c:v>
                </c:pt>
                <c:pt idx="17">
                  <c:v>461.5951206055604</c:v>
                </c:pt>
                <c:pt idx="18">
                  <c:v>336.23333333333335</c:v>
                </c:pt>
                <c:pt idx="19">
                  <c:v>365.75000000000006</c:v>
                </c:pt>
                <c:pt idx="20">
                  <c:v>395.26666666666665</c:v>
                </c:pt>
                <c:pt idx="21">
                  <c:v>451.73333333333335</c:v>
                </c:pt>
                <c:pt idx="22">
                  <c:v>336.23333333333335</c:v>
                </c:pt>
                <c:pt idx="23">
                  <c:v>341.36666666666667</c:v>
                </c:pt>
                <c:pt idx="24">
                  <c:v>451.73333333333335</c:v>
                </c:pt>
                <c:pt idx="25">
                  <c:v>426.06666666666672</c:v>
                </c:pt>
                <c:pt idx="26">
                  <c:v>410.66666666666674</c:v>
                </c:pt>
                <c:pt idx="27">
                  <c:v>395.26666666666665</c:v>
                </c:pt>
                <c:pt idx="28">
                  <c:v>479.9666666666667</c:v>
                </c:pt>
                <c:pt idx="29">
                  <c:v>474.83333333333337</c:v>
                </c:pt>
                <c:pt idx="30">
                  <c:v>474.83333333333337</c:v>
                </c:pt>
                <c:pt idx="31">
                  <c:v>453.77499955570789</c:v>
                </c:pt>
                <c:pt idx="32">
                  <c:v>440.38994871688305</c:v>
                </c:pt>
                <c:pt idx="33">
                  <c:v>426.93239865561952</c:v>
                </c:pt>
                <c:pt idx="34">
                  <c:v>413.47687837478469</c:v>
                </c:pt>
                <c:pt idx="35">
                  <c:v>400.00284963686403</c:v>
                </c:pt>
                <c:pt idx="36">
                  <c:v>386.62515420003604</c:v>
                </c:pt>
                <c:pt idx="37">
                  <c:v>373.62006328709123</c:v>
                </c:pt>
                <c:pt idx="38">
                  <c:v>360.61677606572175</c:v>
                </c:pt>
                <c:pt idx="39">
                  <c:v>347.58859509347468</c:v>
                </c:pt>
                <c:pt idx="40">
                  <c:v>334.61525194328755</c:v>
                </c:pt>
                <c:pt idx="41">
                  <c:v>321.61692726938395</c:v>
                </c:pt>
                <c:pt idx="42">
                  <c:v>316.70564954103389</c:v>
                </c:pt>
                <c:pt idx="43">
                  <c:v>311.76998191033221</c:v>
                </c:pt>
                <c:pt idx="44">
                  <c:v>306.88771335142224</c:v>
                </c:pt>
                <c:pt idx="45">
                  <c:v>301.98092306985114</c:v>
                </c:pt>
                <c:pt idx="46">
                  <c:v>297.0754663717513</c:v>
                </c:pt>
                <c:pt idx="47">
                  <c:v>293.10109540818507</c:v>
                </c:pt>
                <c:pt idx="48">
                  <c:v>289.17837392476196</c:v>
                </c:pt>
                <c:pt idx="49">
                  <c:v>285.23148270243206</c:v>
                </c:pt>
                <c:pt idx="50">
                  <c:v>281.28553113263087</c:v>
                </c:pt>
                <c:pt idx="51">
                  <c:v>277.31591508352125</c:v>
                </c:pt>
                <c:pt idx="52">
                  <c:v>273.3959012290286</c:v>
                </c:pt>
                <c:pt idx="53">
                  <c:v>269.45192052182387</c:v>
                </c:pt>
                <c:pt idx="54">
                  <c:v>265.50828156501183</c:v>
                </c:pt>
                <c:pt idx="55">
                  <c:v>261.5648295885041</c:v>
                </c:pt>
                <c:pt idx="56">
                  <c:v>257.59794992300272</c:v>
                </c:pt>
                <c:pt idx="57">
                  <c:v>253.6779696829594</c:v>
                </c:pt>
                <c:pt idx="58">
                  <c:v>249.73437622307733</c:v>
                </c:pt>
                <c:pt idx="59">
                  <c:v>245.79060383544518</c:v>
                </c:pt>
                <c:pt idx="60">
                  <c:v>241.82396133883927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46-4FDE-81B4-B8FD52DC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37155327"/>
        <c:axId val="645298335"/>
      </c:barChart>
      <c:catAx>
        <c:axId val="6371553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45298335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4529833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/>
                  <a:t>CO</a:t>
                </a:r>
                <a:r>
                  <a:rPr lang="en-US" baseline="-25000"/>
                  <a:t>2 </a:t>
                </a:r>
                <a:r>
                  <a:rPr lang="en-US" altLang="ja-JP" sz="900" b="0" i="0" u="none" strike="noStrike" baseline="0">
                    <a:effectLst/>
                  </a:rPr>
                  <a:t>emittions</a:t>
                </a:r>
                <a:r>
                  <a:rPr lang="ja-JP"/>
                  <a:t>（</a:t>
                </a:r>
                <a:r>
                  <a:rPr lang="en-US"/>
                  <a:t>ktCO</a:t>
                </a:r>
                <a:r>
                  <a:rPr lang="en-US" baseline="-25000"/>
                  <a:t>2</a:t>
                </a:r>
                <a:r>
                  <a:rPr lang="ja-JP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3715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38101</xdr:colOff>
      <xdr:row>68</xdr:row>
      <xdr:rowOff>69381</xdr:rowOff>
    </xdr:from>
    <xdr:to>
      <xdr:col>35</xdr:col>
      <xdr:colOff>434579</xdr:colOff>
      <xdr:row>94</xdr:row>
      <xdr:rowOff>140706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0C6095-C0A4-4195-A958-F5599CCE4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369794</xdr:colOff>
      <xdr:row>14</xdr:row>
      <xdr:rowOff>33618</xdr:rowOff>
    </xdr:from>
    <xdr:to>
      <xdr:col>65</xdr:col>
      <xdr:colOff>459441</xdr:colOff>
      <xdr:row>33</xdr:row>
      <xdr:rowOff>7765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7A2E4EA-E653-4E81-B74B-783DF27FE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356883</xdr:colOff>
      <xdr:row>67</xdr:row>
      <xdr:rowOff>142898</xdr:rowOff>
    </xdr:from>
    <xdr:to>
      <xdr:col>38</xdr:col>
      <xdr:colOff>372718</xdr:colOff>
      <xdr:row>95</xdr:row>
      <xdr:rowOff>24847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E9E2B7-5C5F-4CE4-B34E-E13F364605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257735</xdr:colOff>
      <xdr:row>65</xdr:row>
      <xdr:rowOff>101972</xdr:rowOff>
    </xdr:from>
    <xdr:to>
      <xdr:col>46</xdr:col>
      <xdr:colOff>145677</xdr:colOff>
      <xdr:row>102</xdr:row>
      <xdr:rowOff>33617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3E1492F-396A-4952-B45C-C41427346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168088</xdr:colOff>
      <xdr:row>167</xdr:row>
      <xdr:rowOff>33617</xdr:rowOff>
    </xdr:from>
    <xdr:to>
      <xdr:col>39</xdr:col>
      <xdr:colOff>183923</xdr:colOff>
      <xdr:row>194</xdr:row>
      <xdr:rowOff>72449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3B03305-0449-4D6F-9BDB-3848F6B33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283322</xdr:colOff>
      <xdr:row>122</xdr:row>
      <xdr:rowOff>78440</xdr:rowOff>
    </xdr:from>
    <xdr:to>
      <xdr:col>62</xdr:col>
      <xdr:colOff>168088</xdr:colOff>
      <xdr:row>157</xdr:row>
      <xdr:rowOff>37353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B8CEE63-C637-4C95-8FF6-53F68DE71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273421</xdr:colOff>
      <xdr:row>123</xdr:row>
      <xdr:rowOff>1921</xdr:rowOff>
    </xdr:from>
    <xdr:to>
      <xdr:col>51</xdr:col>
      <xdr:colOff>290656</xdr:colOff>
      <xdr:row>156</xdr:row>
      <xdr:rowOff>54428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CD728D-4AA2-414F-AD0E-3C97D4F58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0</xdr:colOff>
      <xdr:row>125</xdr:row>
      <xdr:rowOff>0</xdr:rowOff>
    </xdr:from>
    <xdr:to>
      <xdr:col>81</xdr:col>
      <xdr:colOff>302558</xdr:colOff>
      <xdr:row>157</xdr:row>
      <xdr:rowOff>127000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E7F22F2-8007-4035-9DF2-CB940188B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82</xdr:col>
      <xdr:colOff>425823</xdr:colOff>
      <xdr:row>123</xdr:row>
      <xdr:rowOff>89647</xdr:rowOff>
    </xdr:from>
    <xdr:to>
      <xdr:col>97</xdr:col>
      <xdr:colOff>347381</xdr:colOff>
      <xdr:row>160</xdr:row>
      <xdr:rowOff>21292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6BA1D312-90A6-42A4-9C12-D0360C605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D810-0C73-4744-A632-CD292526580E}">
  <sheetPr>
    <tabColor theme="5" tint="0.39997558519241921"/>
  </sheetPr>
  <dimension ref="A4:BK82"/>
  <sheetViews>
    <sheetView showGridLines="0" topLeftCell="V34" zoomScaleNormal="100" workbookViewId="0">
      <selection activeCell="Y99" sqref="Y99"/>
    </sheetView>
  </sheetViews>
  <sheetFormatPr defaultColWidth="8.625" defaultRowHeight="12"/>
  <cols>
    <col min="1" max="1" width="8.625" style="19" customWidth="1"/>
    <col min="2" max="2" width="21.625" style="19" customWidth="1"/>
    <col min="3" max="16" width="8.625" style="19" customWidth="1"/>
    <col min="17" max="17" width="28.875" style="19" bestFit="1" customWidth="1"/>
    <col min="18" max="24" width="8.625" style="19" customWidth="1"/>
    <col min="25" max="25" width="8.625" style="19"/>
    <col min="26" max="27" width="8.25" style="19" customWidth="1"/>
    <col min="28" max="16384" width="8.625" style="19"/>
  </cols>
  <sheetData>
    <row r="4" spans="1:63" s="6" customFormat="1">
      <c r="A4" s="19"/>
      <c r="B4" s="10" t="s">
        <v>10</v>
      </c>
      <c r="C4" s="11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2">
        <v>1998</v>
      </c>
      <c r="L4" s="12">
        <v>1999</v>
      </c>
      <c r="M4" s="12">
        <v>2000</v>
      </c>
      <c r="N4" s="12">
        <v>2001</v>
      </c>
      <c r="O4" s="12">
        <v>2002</v>
      </c>
      <c r="P4" s="12">
        <v>2003</v>
      </c>
      <c r="Q4" s="12">
        <v>2004</v>
      </c>
      <c r="R4" s="12">
        <v>2005</v>
      </c>
      <c r="S4" s="12">
        <v>2006</v>
      </c>
      <c r="T4" s="12">
        <v>2007</v>
      </c>
      <c r="U4" s="12">
        <v>2008</v>
      </c>
      <c r="V4" s="12">
        <v>2009</v>
      </c>
      <c r="W4" s="12">
        <v>2010</v>
      </c>
      <c r="X4" s="12">
        <v>2011</v>
      </c>
      <c r="Y4" s="12">
        <v>2012</v>
      </c>
      <c r="Z4" s="12">
        <v>2013</v>
      </c>
      <c r="AA4" s="12">
        <v>2014</v>
      </c>
      <c r="AB4" s="12">
        <v>2015</v>
      </c>
      <c r="AC4" s="12">
        <v>2016</v>
      </c>
      <c r="AD4" s="12">
        <v>2017</v>
      </c>
      <c r="AE4" s="12">
        <v>2018</v>
      </c>
      <c r="AF4" s="12">
        <v>2019</v>
      </c>
      <c r="AG4" s="12">
        <v>2020</v>
      </c>
      <c r="AH4" s="12">
        <v>2021</v>
      </c>
      <c r="AI4" s="12">
        <v>2022</v>
      </c>
      <c r="AJ4" s="12">
        <v>2023</v>
      </c>
      <c r="AK4" s="12">
        <v>2024</v>
      </c>
      <c r="AL4" s="12">
        <v>2025</v>
      </c>
      <c r="AM4" s="12">
        <v>2026</v>
      </c>
      <c r="AN4" s="12">
        <v>2027</v>
      </c>
      <c r="AO4" s="12">
        <v>2028</v>
      </c>
      <c r="AP4" s="12">
        <v>2029</v>
      </c>
      <c r="AQ4" s="12">
        <v>2030</v>
      </c>
      <c r="AR4" s="12">
        <v>2031</v>
      </c>
      <c r="AS4" s="12">
        <v>2032</v>
      </c>
      <c r="AT4" s="12">
        <v>2033</v>
      </c>
      <c r="AU4" s="12">
        <v>2034</v>
      </c>
      <c r="AV4" s="12">
        <v>2035</v>
      </c>
      <c r="AW4" s="12">
        <v>2036</v>
      </c>
      <c r="AX4" s="12">
        <v>2037</v>
      </c>
      <c r="AY4" s="12">
        <v>2038</v>
      </c>
      <c r="AZ4" s="12">
        <v>2039</v>
      </c>
      <c r="BA4" s="12">
        <v>2040</v>
      </c>
      <c r="BB4" s="12">
        <v>2041</v>
      </c>
      <c r="BC4" s="12">
        <v>2042</v>
      </c>
      <c r="BD4" s="12">
        <v>2043</v>
      </c>
      <c r="BE4" s="12">
        <v>2044</v>
      </c>
      <c r="BF4" s="12">
        <v>2045</v>
      </c>
      <c r="BG4" s="12">
        <v>2046</v>
      </c>
      <c r="BH4" s="12">
        <v>2047</v>
      </c>
      <c r="BI4" s="12">
        <v>2048</v>
      </c>
      <c r="BJ4" s="12">
        <v>2049</v>
      </c>
      <c r="BK4" s="12">
        <v>2050</v>
      </c>
    </row>
    <row r="5" spans="1:63" s="25" customFormat="1">
      <c r="B5" s="186" t="s">
        <v>43</v>
      </c>
      <c r="C5" s="26">
        <v>11682.400575818237</v>
      </c>
      <c r="D5" s="26">
        <v>11677.542578086315</v>
      </c>
      <c r="E5" s="26">
        <v>12023.288418049438</v>
      </c>
      <c r="F5" s="26">
        <v>12355.568805534185</v>
      </c>
      <c r="G5" s="26">
        <v>13732.683513098402</v>
      </c>
      <c r="H5" s="26">
        <v>14649.768840362631</v>
      </c>
      <c r="I5" s="26">
        <v>15472.472266216451</v>
      </c>
      <c r="J5" s="26">
        <v>16039.392375742194</v>
      </c>
      <c r="K5" s="26">
        <v>16893.840843878494</v>
      </c>
      <c r="L5" s="26">
        <v>16758.684080969269</v>
      </c>
      <c r="M5" s="26">
        <v>17118.59974476073</v>
      </c>
      <c r="N5" s="26">
        <v>17393.136594051019</v>
      </c>
      <c r="O5" s="26">
        <v>17498.197595698039</v>
      </c>
      <c r="P5" s="26">
        <v>18390.64217242505</v>
      </c>
      <c r="Q5" s="26">
        <v>18020.566870269471</v>
      </c>
      <c r="R5" s="26">
        <v>16138.23891383005</v>
      </c>
      <c r="S5" s="26">
        <v>14681.246078341703</v>
      </c>
      <c r="T5" s="26">
        <v>15074.65303956605</v>
      </c>
      <c r="U5" s="26">
        <v>15881.623038112095</v>
      </c>
      <c r="V5" s="26">
        <v>13827.733027497334</v>
      </c>
      <c r="W5" s="26">
        <v>13990.50396434387</v>
      </c>
      <c r="X5" s="26">
        <v>14008.280831197191</v>
      </c>
      <c r="Y5" s="26">
        <v>15255.721610198205</v>
      </c>
      <c r="Z5" s="26">
        <v>15585.467315954445</v>
      </c>
      <c r="AA5" s="26">
        <v>14669.377249623196</v>
      </c>
      <c r="AB5" s="26">
        <v>15244.61481078336</v>
      </c>
      <c r="AC5" s="26">
        <v>15280.757625082224</v>
      </c>
      <c r="AD5" s="26">
        <v>15960.651391415922</v>
      </c>
      <c r="AE5" s="26">
        <v>16184.002155343156</v>
      </c>
      <c r="AF5" s="26">
        <v>16473.569924848842</v>
      </c>
      <c r="AG5" s="26">
        <v>15670.861179561201</v>
      </c>
      <c r="AH5" s="26">
        <v>15112.053018600407</v>
      </c>
      <c r="AI5" s="26">
        <v>14563.569499465268</v>
      </c>
      <c r="AJ5" s="26">
        <v>14013.018421952502</v>
      </c>
      <c r="AK5" s="26">
        <v>13477.827754425149</v>
      </c>
      <c r="AL5" s="26">
        <v>12910.336246327999</v>
      </c>
      <c r="AM5" s="26">
        <v>12373.384402309872</v>
      </c>
      <c r="AN5" s="26">
        <v>11835.779502427969</v>
      </c>
      <c r="AO5" s="26">
        <v>11313.56944775981</v>
      </c>
      <c r="AP5" s="26">
        <v>10759.135113007771</v>
      </c>
      <c r="AQ5" s="26">
        <v>10219.797227548821</v>
      </c>
      <c r="AR5" s="26">
        <v>9994.0303683708971</v>
      </c>
      <c r="AS5" s="26">
        <v>9831.8081884183903</v>
      </c>
      <c r="AT5" s="26">
        <v>9657.4959919668909</v>
      </c>
      <c r="AU5" s="26">
        <v>9504.6354801905909</v>
      </c>
      <c r="AV5" s="26">
        <v>9354.1067320126858</v>
      </c>
      <c r="AW5" s="26">
        <v>9192.6746218018052</v>
      </c>
      <c r="AX5" s="26">
        <v>9006.3963095283489</v>
      </c>
      <c r="AY5" s="26">
        <v>8835.7030612940107</v>
      </c>
      <c r="AZ5" s="26">
        <v>8665.6264984158242</v>
      </c>
      <c r="BA5" s="26">
        <v>8509.9682991447371</v>
      </c>
      <c r="BB5" s="26">
        <v>8326.1407677129882</v>
      </c>
      <c r="BC5" s="26">
        <v>8155.5397016830284</v>
      </c>
      <c r="BD5" s="26">
        <v>7984.9962959893874</v>
      </c>
      <c r="BE5" s="26">
        <v>7814.4986209626404</v>
      </c>
      <c r="BF5" s="26">
        <v>7657.6679866573231</v>
      </c>
      <c r="BG5" s="26">
        <v>7474.4880031070124</v>
      </c>
      <c r="BH5" s="26">
        <v>7304.0385689309187</v>
      </c>
      <c r="BI5" s="26">
        <v>7133.9477951310428</v>
      </c>
      <c r="BJ5" s="26">
        <v>6977.1127849268305</v>
      </c>
      <c r="BK5" s="26">
        <v>6795.3375150320426</v>
      </c>
    </row>
    <row r="6" spans="1:63" s="25" customFormat="1">
      <c r="B6" s="186" t="s">
        <v>44</v>
      </c>
      <c r="C6" s="26">
        <v>7999.5408388418218</v>
      </c>
      <c r="D6" s="26">
        <v>8094.9961823260892</v>
      </c>
      <c r="E6" s="26">
        <v>9442.1537093788556</v>
      </c>
      <c r="F6" s="26">
        <v>8118.31166286796</v>
      </c>
      <c r="G6" s="26">
        <v>10161.075748385932</v>
      </c>
      <c r="H6" s="26">
        <v>9652.2617631846224</v>
      </c>
      <c r="I6" s="26">
        <v>9211.9653518693194</v>
      </c>
      <c r="J6" s="26">
        <v>10056.469854989849</v>
      </c>
      <c r="K6" s="26">
        <v>9460.544275358141</v>
      </c>
      <c r="L6" s="26">
        <v>9417.2576132119048</v>
      </c>
      <c r="M6" s="26">
        <v>10543.672633737371</v>
      </c>
      <c r="N6" s="26">
        <v>9926.1916300222929</v>
      </c>
      <c r="O6" s="26">
        <v>10193.900059513262</v>
      </c>
      <c r="P6" s="26">
        <v>10337.861955710614</v>
      </c>
      <c r="Q6" s="26">
        <v>10530.893912136551</v>
      </c>
      <c r="R6" s="26">
        <v>11033.827261515929</v>
      </c>
      <c r="S6" s="26">
        <v>10668.671191443285</v>
      </c>
      <c r="T6" s="26">
        <v>11087.202627096256</v>
      </c>
      <c r="U6" s="26">
        <v>11150.395243616174</v>
      </c>
      <c r="V6" s="26">
        <v>9682.4886276617035</v>
      </c>
      <c r="W6" s="26">
        <v>10267.57028692024</v>
      </c>
      <c r="X6" s="26">
        <v>9727.3984358527596</v>
      </c>
      <c r="Y6" s="26">
        <v>10296.630315886063</v>
      </c>
      <c r="Z6" s="26">
        <v>9451.1525373277291</v>
      </c>
      <c r="AA6" s="26">
        <v>9662.7430957782017</v>
      </c>
      <c r="AB6" s="26">
        <v>9348.527936855613</v>
      </c>
      <c r="AC6" s="26">
        <v>9657.1212375354935</v>
      </c>
      <c r="AD6" s="26">
        <v>9184.3214840453056</v>
      </c>
      <c r="AE6" s="26">
        <v>9798.8096019492514</v>
      </c>
      <c r="AF6" s="26">
        <v>9761.3434110095241</v>
      </c>
      <c r="AG6" s="26">
        <v>9674.8434016607534</v>
      </c>
      <c r="AH6" s="26">
        <v>9535.9946440641743</v>
      </c>
      <c r="AI6" s="26">
        <v>9397.1945511570739</v>
      </c>
      <c r="AJ6" s="26">
        <v>9255.6853643638042</v>
      </c>
      <c r="AK6" s="26">
        <v>9116.9826008356613</v>
      </c>
      <c r="AL6" s="26">
        <v>8975.5707434213582</v>
      </c>
      <c r="AM6" s="26">
        <v>8836.9653092721837</v>
      </c>
      <c r="AN6" s="26">
        <v>8695.6507812368382</v>
      </c>
      <c r="AO6" s="26">
        <v>8557.1426764666248</v>
      </c>
      <c r="AP6" s="26">
        <v>8418.6832363858903</v>
      </c>
      <c r="AQ6" s="26">
        <v>8277.5147024189919</v>
      </c>
      <c r="AR6" s="26">
        <v>8211.7723126269211</v>
      </c>
      <c r="AS6" s="26">
        <v>8146.0774357629753</v>
      </c>
      <c r="AT6" s="26">
        <v>8080.4300718271479</v>
      </c>
      <c r="AU6" s="26">
        <v>8014.8302208194464</v>
      </c>
      <c r="AV6" s="26">
        <v>7949.2778827398697</v>
      </c>
      <c r="AW6" s="26">
        <v>7883.7730575884152</v>
      </c>
      <c r="AX6" s="26">
        <v>7818.3157453650856</v>
      </c>
      <c r="AY6" s="26">
        <v>7752.90594606988</v>
      </c>
      <c r="AZ6" s="26">
        <v>7687.5436597027983</v>
      </c>
      <c r="BA6" s="26">
        <v>7622.2288862638379</v>
      </c>
      <c r="BB6" s="26">
        <v>7614.2840012738206</v>
      </c>
      <c r="BC6" s="26">
        <v>7606.3433530674729</v>
      </c>
      <c r="BD6" s="26">
        <v>7598.4069416447974</v>
      </c>
      <c r="BE6" s="26">
        <v>7590.4747670057886</v>
      </c>
      <c r="BF6" s="26">
        <v>7582.546829150454</v>
      </c>
      <c r="BG6" s="26">
        <v>7574.6231280787888</v>
      </c>
      <c r="BH6" s="26">
        <v>7566.703663790795</v>
      </c>
      <c r="BI6" s="26">
        <v>7558.7884362864706</v>
      </c>
      <c r="BJ6" s="26">
        <v>7550.8774455658186</v>
      </c>
      <c r="BK6" s="26">
        <v>7542.9706916288369</v>
      </c>
    </row>
    <row r="7" spans="1:63" s="25" customFormat="1">
      <c r="B7" s="186" t="s">
        <v>80</v>
      </c>
      <c r="C7" s="26">
        <v>1275.5426529059864</v>
      </c>
      <c r="D7" s="26">
        <v>1311.1944282400343</v>
      </c>
      <c r="E7" s="26">
        <v>1320.8706222686255</v>
      </c>
      <c r="F7" s="26">
        <v>1334.3982488447105</v>
      </c>
      <c r="G7" s="26">
        <v>1357.9482982640916</v>
      </c>
      <c r="H7" s="26">
        <v>1375.8674545055353</v>
      </c>
      <c r="I7" s="26">
        <v>1399.2548904221835</v>
      </c>
      <c r="J7" s="26">
        <v>1420.9146264911915</v>
      </c>
      <c r="K7" s="26">
        <v>1430.8892020422754</v>
      </c>
      <c r="L7" s="26">
        <v>1464.7364664660388</v>
      </c>
      <c r="M7" s="26">
        <v>1510.7735527536875</v>
      </c>
      <c r="N7" s="26">
        <v>1542.1300483328871</v>
      </c>
      <c r="O7" s="26">
        <v>1578.0913580178299</v>
      </c>
      <c r="P7" s="26">
        <v>1609.4307689528137</v>
      </c>
      <c r="Q7" s="26">
        <v>1582.2238319599551</v>
      </c>
      <c r="R7" s="26">
        <v>1543.4482078498968</v>
      </c>
      <c r="S7" s="26">
        <v>1464.1363776805536</v>
      </c>
      <c r="T7" s="26">
        <v>1446.5940084662698</v>
      </c>
      <c r="U7" s="26">
        <v>1354.9790014592413</v>
      </c>
      <c r="V7" s="26">
        <v>1244.9415021160139</v>
      </c>
      <c r="W7" s="26">
        <v>1286.9243270305574</v>
      </c>
      <c r="X7" s="26">
        <v>1335.5476815901072</v>
      </c>
      <c r="Y7" s="26">
        <v>1390.0435952743896</v>
      </c>
      <c r="Z7" s="26">
        <v>1344.6448371790505</v>
      </c>
      <c r="AA7" s="26">
        <v>1305.2598462533304</v>
      </c>
      <c r="AB7" s="26">
        <v>1243.6511160906628</v>
      </c>
      <c r="AC7" s="26">
        <v>1226.2138756514362</v>
      </c>
      <c r="AD7" s="26">
        <v>1163.7269111393109</v>
      </c>
      <c r="AE7" s="26">
        <v>1177.7717217753116</v>
      </c>
      <c r="AF7" s="26">
        <v>1191.5125058879783</v>
      </c>
      <c r="AG7" s="26">
        <v>1185.099569003974</v>
      </c>
      <c r="AH7" s="26">
        <v>1175.900610610611</v>
      </c>
      <c r="AI7" s="26">
        <v>1169.5628648925506</v>
      </c>
      <c r="AJ7" s="26">
        <v>1162.8851612873116</v>
      </c>
      <c r="AK7" s="26">
        <v>1159.0703215008969</v>
      </c>
      <c r="AL7" s="26">
        <v>1148.650231575067</v>
      </c>
      <c r="AM7" s="26">
        <v>1141.0326418508591</v>
      </c>
      <c r="AN7" s="26">
        <v>1133.194727891334</v>
      </c>
      <c r="AO7" s="26">
        <v>1128.226072733841</v>
      </c>
      <c r="AP7" s="26">
        <v>1116.8862252301408</v>
      </c>
      <c r="AQ7" s="26">
        <v>1108.4266321990071</v>
      </c>
      <c r="AR7" s="26">
        <v>1099.9712094088814</v>
      </c>
      <c r="AS7" s="26">
        <v>1094.3152968028653</v>
      </c>
      <c r="AT7" s="26">
        <v>1082.491281377658</v>
      </c>
      <c r="AU7" s="26">
        <v>1073.4784935917571</v>
      </c>
      <c r="AV7" s="26">
        <v>1064.2986422281235</v>
      </c>
      <c r="AW7" s="26">
        <v>1058.4111687361096</v>
      </c>
      <c r="AX7" s="26">
        <v>1046.5964356146756</v>
      </c>
      <c r="AY7" s="26">
        <v>1037.5401053388273</v>
      </c>
      <c r="AZ7" s="26">
        <v>1028.3660608616299</v>
      </c>
      <c r="BA7" s="26">
        <v>1021.8830579205179</v>
      </c>
      <c r="BB7" s="26">
        <v>1010.5237522167376</v>
      </c>
      <c r="BC7" s="26">
        <v>1001.8882859841674</v>
      </c>
      <c r="BD7" s="26">
        <v>993.21000725090937</v>
      </c>
      <c r="BE7" s="26">
        <v>984.23935453126285</v>
      </c>
      <c r="BF7" s="26">
        <v>978.74148673665877</v>
      </c>
      <c r="BG7" s="26">
        <v>966.93155854964095</v>
      </c>
      <c r="BH7" s="26">
        <v>958.07620035725711</v>
      </c>
      <c r="BI7" s="26">
        <v>948.97745078754122</v>
      </c>
      <c r="BJ7" s="26">
        <v>943.27534820826565</v>
      </c>
      <c r="BK7" s="26">
        <v>931.6438997130997</v>
      </c>
    </row>
    <row r="8" spans="1:63" s="25" customFormat="1">
      <c r="B8" s="186" t="s">
        <v>41</v>
      </c>
      <c r="C8" s="26">
        <v>331.80951208791208</v>
      </c>
      <c r="D8" s="26">
        <v>329.36973626373623</v>
      </c>
      <c r="E8" s="26">
        <v>347.66805494505491</v>
      </c>
      <c r="F8" s="26">
        <v>374.50558901098901</v>
      </c>
      <c r="G8" s="26">
        <v>400.12323516483514</v>
      </c>
      <c r="H8" s="26">
        <v>406.22267472527471</v>
      </c>
      <c r="I8" s="26">
        <v>434.28009670329669</v>
      </c>
      <c r="J8" s="26">
        <v>458.67785494505495</v>
      </c>
      <c r="K8" s="26">
        <v>423.30110549450546</v>
      </c>
      <c r="L8" s="26">
        <v>424.57344858681319</v>
      </c>
      <c r="M8" s="26">
        <v>414.9814699340659</v>
      </c>
      <c r="N8" s="26">
        <v>418.87535214945052</v>
      </c>
      <c r="O8" s="26">
        <v>449.02854156043958</v>
      </c>
      <c r="P8" s="26">
        <v>536.0199684593407</v>
      </c>
      <c r="Q8" s="26">
        <v>542.73545141538466</v>
      </c>
      <c r="R8" s="26">
        <v>539.22778356235347</v>
      </c>
      <c r="S8" s="26">
        <v>547.3671339483634</v>
      </c>
      <c r="T8" s="26">
        <v>558.50213181333561</v>
      </c>
      <c r="U8" s="26">
        <v>572.34551732392902</v>
      </c>
      <c r="V8" s="26">
        <v>583.91774542856967</v>
      </c>
      <c r="W8" s="26">
        <v>589.5490218871621</v>
      </c>
      <c r="X8" s="26">
        <v>601.99531380374879</v>
      </c>
      <c r="Y8" s="26">
        <v>616.1686636261893</v>
      </c>
      <c r="Z8" s="26">
        <v>628.14410856566053</v>
      </c>
      <c r="AA8" s="26">
        <v>640.74437058328124</v>
      </c>
      <c r="AB8" s="26">
        <v>639.18836660022771</v>
      </c>
      <c r="AC8" s="26">
        <v>655.60311153896998</v>
      </c>
      <c r="AD8" s="26">
        <v>666.38893626122604</v>
      </c>
      <c r="AE8" s="26">
        <v>678.79935752507288</v>
      </c>
      <c r="AF8" s="26">
        <v>687.93760241249822</v>
      </c>
      <c r="AG8" s="26">
        <v>701.95042891872731</v>
      </c>
      <c r="AH8" s="26">
        <v>708.79761798495804</v>
      </c>
      <c r="AI8" s="26">
        <v>717.56712864691758</v>
      </c>
      <c r="AJ8" s="26">
        <v>726.33663930887678</v>
      </c>
      <c r="AK8" s="26">
        <v>737.12013942281101</v>
      </c>
      <c r="AL8" s="26">
        <v>743.87566063279542</v>
      </c>
      <c r="AM8" s="26">
        <v>753.65796455879592</v>
      </c>
      <c r="AN8" s="26">
        <v>763.39241601694653</v>
      </c>
      <c r="AO8" s="26">
        <v>775.24502327639857</v>
      </c>
      <c r="AP8" s="26">
        <v>782.86131893324728</v>
      </c>
      <c r="AQ8" s="26">
        <v>792.59577039139765</v>
      </c>
      <c r="AR8" s="26">
        <v>800.59926184939445</v>
      </c>
      <c r="AS8" s="26">
        <v>810.77723856859404</v>
      </c>
      <c r="AT8" s="26">
        <v>816.52473857430402</v>
      </c>
      <c r="AU8" s="26">
        <v>824.48747693675909</v>
      </c>
      <c r="AV8" s="26">
        <v>832.45021529921394</v>
      </c>
      <c r="AW8" s="26">
        <v>837.92737693260472</v>
      </c>
      <c r="AX8" s="26">
        <v>838.78998033586311</v>
      </c>
      <c r="AY8" s="26">
        <v>841.94200280177859</v>
      </c>
      <c r="AZ8" s="26">
        <v>845.09402526769406</v>
      </c>
      <c r="BA8" s="26">
        <v>850.5700095082226</v>
      </c>
      <c r="BB8" s="26">
        <v>844.68077032360122</v>
      </c>
      <c r="BC8" s="26">
        <v>841.15867119112193</v>
      </c>
      <c r="BD8" s="26">
        <v>837.63657205864251</v>
      </c>
      <c r="BE8" s="26">
        <v>836.39971805746791</v>
      </c>
      <c r="BF8" s="26">
        <v>830.59237379368392</v>
      </c>
      <c r="BG8" s="26">
        <v>828.49625201871993</v>
      </c>
      <c r="BH8" s="26">
        <v>826.43035197597044</v>
      </c>
      <c r="BI8" s="26">
        <v>826.62298467824394</v>
      </c>
      <c r="BJ8" s="26">
        <v>822.2985518904718</v>
      </c>
      <c r="BK8" s="26">
        <v>820.23265184772265</v>
      </c>
    </row>
    <row r="9" spans="1:63" s="25" customFormat="1">
      <c r="B9" s="186" t="s">
        <v>40</v>
      </c>
      <c r="C9" s="26">
        <v>1098.7896330044996</v>
      </c>
      <c r="D9" s="26">
        <v>1147.6524301523182</v>
      </c>
      <c r="E9" s="26">
        <v>1189.8859358425786</v>
      </c>
      <c r="F9" s="26">
        <v>1142.6250280895895</v>
      </c>
      <c r="G9" s="26">
        <v>1175.450719146402</v>
      </c>
      <c r="H9" s="26">
        <v>1227.6226453054778</v>
      </c>
      <c r="I9" s="26">
        <v>1278.3805892860146</v>
      </c>
      <c r="J9" s="26">
        <v>1347.4106870546009</v>
      </c>
      <c r="K9" s="26">
        <v>1348.3517051406402</v>
      </c>
      <c r="L9" s="26">
        <v>1295.1757241379312</v>
      </c>
      <c r="M9" s="26">
        <v>1092.1530841121496</v>
      </c>
      <c r="N9" s="26">
        <v>1074.6870870755881</v>
      </c>
      <c r="O9" s="26">
        <v>1145.1454446529081</v>
      </c>
      <c r="P9" s="26">
        <v>1184.4209887139277</v>
      </c>
      <c r="Q9" s="26">
        <v>723.43197124144012</v>
      </c>
      <c r="R9" s="26">
        <v>1367.1610952975141</v>
      </c>
      <c r="S9" s="26">
        <v>1628.4446946263708</v>
      </c>
      <c r="T9" s="26">
        <v>1385.3631292341363</v>
      </c>
      <c r="U9" s="26">
        <v>1752.2005105044766</v>
      </c>
      <c r="V9" s="26">
        <v>1964.0791636660322</v>
      </c>
      <c r="W9" s="26">
        <v>1792.7757869773818</v>
      </c>
      <c r="X9" s="26">
        <v>1571.9984237780959</v>
      </c>
      <c r="Y9" s="26">
        <v>1380.4865124407854</v>
      </c>
      <c r="Z9" s="26">
        <v>1338.3399659979598</v>
      </c>
      <c r="AA9" s="26">
        <v>1275.9788314651323</v>
      </c>
      <c r="AB9" s="26">
        <v>1449.9796718528996</v>
      </c>
      <c r="AC9" s="26">
        <v>1358.3277963224893</v>
      </c>
      <c r="AD9" s="26">
        <v>1370.0780367751061</v>
      </c>
      <c r="AE9" s="26">
        <v>1202.0495983026874</v>
      </c>
      <c r="AF9" s="26">
        <v>1207.9247185289958</v>
      </c>
      <c r="AG9" s="26">
        <v>1203.4026091674637</v>
      </c>
      <c r="AH9" s="26">
        <v>1195.4352674181646</v>
      </c>
      <c r="AI9" s="26">
        <v>1190.3987536961813</v>
      </c>
      <c r="AJ9" s="26">
        <v>1185.0395277155596</v>
      </c>
      <c r="AK9" s="26">
        <v>1182.6229382420656</v>
      </c>
      <c r="AL9" s="26">
        <v>1173.4861703034589</v>
      </c>
      <c r="AM9" s="26">
        <v>1167.3478862871841</v>
      </c>
      <c r="AN9" s="26">
        <v>1160.9951087432758</v>
      </c>
      <c r="AO9" s="26">
        <v>1157.6026757037851</v>
      </c>
      <c r="AP9" s="26">
        <v>1147.6889736932931</v>
      </c>
      <c r="AQ9" s="26">
        <v>1140.7460540614584</v>
      </c>
      <c r="AR9" s="26">
        <v>1133.6137109522324</v>
      </c>
      <c r="AS9" s="26">
        <v>1129.3817950926318</v>
      </c>
      <c r="AT9" s="26">
        <v>1118.799705267769</v>
      </c>
      <c r="AU9" s="26">
        <v>1111.1337186559567</v>
      </c>
      <c r="AV9" s="26">
        <v>1103.3091433879035</v>
      </c>
      <c r="AW9" s="26">
        <v>1098.3322402253493</v>
      </c>
      <c r="AX9" s="26">
        <v>1087.2132231061967</v>
      </c>
      <c r="AY9" s="26">
        <v>1078.9684515797148</v>
      </c>
      <c r="AZ9" s="26">
        <v>1070.6119373426679</v>
      </c>
      <c r="BA9" s="26">
        <v>1065.0695836399475</v>
      </c>
      <c r="BB9" s="26">
        <v>1053.6285775017677</v>
      </c>
      <c r="BC9" s="26">
        <v>1045.037689895873</v>
      </c>
      <c r="BD9" s="26">
        <v>1036.4061616126585</v>
      </c>
      <c r="BE9" s="26">
        <v>1027.7523977845021</v>
      </c>
      <c r="BF9" s="26">
        <v>1021.8846355799973</v>
      </c>
      <c r="BG9" s="26">
        <v>1010.4396320390057</v>
      </c>
      <c r="BH9" s="26">
        <v>1001.8026932980426</v>
      </c>
      <c r="BI9" s="26">
        <v>993.18703249888097</v>
      </c>
      <c r="BJ9" s="26">
        <v>987.2910663632357</v>
      </c>
      <c r="BK9" s="26">
        <v>976.01886482772966</v>
      </c>
    </row>
    <row r="10" spans="1:63" s="25" customFormat="1">
      <c r="B10" s="186" t="s">
        <v>45</v>
      </c>
      <c r="C10" s="26">
        <v>526.86114112041503</v>
      </c>
      <c r="D10" s="26">
        <v>571.41778345975536</v>
      </c>
      <c r="E10" s="26">
        <v>630.32541668060981</v>
      </c>
      <c r="F10" s="26">
        <v>704.83658373256083</v>
      </c>
      <c r="G10" s="26">
        <v>770.96044046066788</v>
      </c>
      <c r="H10" s="26">
        <v>845.16572783041431</v>
      </c>
      <c r="I10" s="26">
        <v>872.74420869353639</v>
      </c>
      <c r="J10" s="26">
        <v>891.33636237619635</v>
      </c>
      <c r="K10" s="26">
        <v>850.19370450453425</v>
      </c>
      <c r="L10" s="26">
        <v>941.74152702243987</v>
      </c>
      <c r="M10" s="26">
        <v>1044.1194095610947</v>
      </c>
      <c r="N10" s="26">
        <v>1085.4381157465748</v>
      </c>
      <c r="O10" s="26">
        <v>986.92661463077354</v>
      </c>
      <c r="P10" s="26">
        <v>762.20554858250023</v>
      </c>
      <c r="Q10" s="26">
        <v>783.18352372229526</v>
      </c>
      <c r="R10" s="26">
        <v>869.15932502144847</v>
      </c>
      <c r="S10" s="26">
        <v>949.37167119933622</v>
      </c>
      <c r="T10" s="26">
        <v>997.70048912380003</v>
      </c>
      <c r="U10" s="26">
        <v>1027.9961160585865</v>
      </c>
      <c r="V10" s="26">
        <v>950.77889370139815</v>
      </c>
      <c r="W10" s="26">
        <v>1007.7664373099562</v>
      </c>
      <c r="X10" s="26">
        <v>975.86945701296281</v>
      </c>
      <c r="Y10" s="26">
        <v>950.65012075341599</v>
      </c>
      <c r="Z10" s="26">
        <v>957.55621035933427</v>
      </c>
      <c r="AA10" s="26">
        <v>1014.2707305842628</v>
      </c>
      <c r="AB10" s="26">
        <v>1037.0425878572571</v>
      </c>
      <c r="AC10" s="26">
        <v>997.06814153148503</v>
      </c>
      <c r="AD10" s="26">
        <v>1036.0202959682235</v>
      </c>
      <c r="AE10" s="26">
        <v>1063.7345079416743</v>
      </c>
      <c r="AF10" s="26">
        <v>973.4962442854511</v>
      </c>
      <c r="AG10" s="26">
        <v>967.3736263968633</v>
      </c>
      <c r="AH10" s="26">
        <v>961.25100850827562</v>
      </c>
      <c r="AI10" s="26">
        <v>955.12839061968782</v>
      </c>
      <c r="AJ10" s="26">
        <v>949.00577273110036</v>
      </c>
      <c r="AK10" s="26">
        <v>942.88315484251245</v>
      </c>
      <c r="AL10" s="26">
        <v>936.76053695392466</v>
      </c>
      <c r="AM10" s="26">
        <v>930.63791906533686</v>
      </c>
      <c r="AN10" s="26">
        <v>924.51530117674906</v>
      </c>
      <c r="AO10" s="26">
        <v>918.39268328816149</v>
      </c>
      <c r="AP10" s="26">
        <v>912.27006539957392</v>
      </c>
      <c r="AQ10" s="26">
        <v>906.14744751098601</v>
      </c>
      <c r="AR10" s="26">
        <v>900.0248296223981</v>
      </c>
      <c r="AS10" s="26">
        <v>893.90221173381042</v>
      </c>
      <c r="AT10" s="26">
        <v>887.77959384522285</v>
      </c>
      <c r="AU10" s="26">
        <v>881.65697595663494</v>
      </c>
      <c r="AV10" s="26">
        <v>875.53435806804725</v>
      </c>
      <c r="AW10" s="26">
        <v>869.41174017945968</v>
      </c>
      <c r="AX10" s="26">
        <v>863.28912229087166</v>
      </c>
      <c r="AY10" s="26">
        <v>857.16650440228409</v>
      </c>
      <c r="AZ10" s="26">
        <v>851.04388651369618</v>
      </c>
      <c r="BA10" s="26">
        <v>844.92126862510872</v>
      </c>
      <c r="BB10" s="26">
        <v>838.79865073652093</v>
      </c>
      <c r="BC10" s="26">
        <v>832.67603284793302</v>
      </c>
      <c r="BD10" s="26">
        <v>826.55341495934533</v>
      </c>
      <c r="BE10" s="26">
        <v>820.43079707075765</v>
      </c>
      <c r="BF10" s="26">
        <v>814.30817918216985</v>
      </c>
      <c r="BG10" s="26">
        <v>808.18556129358217</v>
      </c>
      <c r="BH10" s="26">
        <v>802.06294340499437</v>
      </c>
      <c r="BI10" s="26">
        <v>795.94032551640635</v>
      </c>
      <c r="BJ10" s="26">
        <v>789.81770762781878</v>
      </c>
      <c r="BK10" s="26">
        <v>783.69508973923109</v>
      </c>
    </row>
    <row r="11" spans="1:63" s="25" customFormat="1">
      <c r="B11" s="186" t="s">
        <v>46</v>
      </c>
      <c r="C11" s="26">
        <v>11753.652275958622</v>
      </c>
      <c r="D11" s="26">
        <v>11731.033060114936</v>
      </c>
      <c r="E11" s="26">
        <v>11857.852488197375</v>
      </c>
      <c r="F11" s="26">
        <v>11713.632174378741</v>
      </c>
      <c r="G11" s="26">
        <v>11769.805396428241</v>
      </c>
      <c r="H11" s="26">
        <v>11686.190236168008</v>
      </c>
      <c r="I11" s="26">
        <v>11578.150442130463</v>
      </c>
      <c r="J11" s="26">
        <v>11391.288167238137</v>
      </c>
      <c r="K11" s="26">
        <v>11091.757003995099</v>
      </c>
      <c r="L11" s="26">
        <v>10866.764590976683</v>
      </c>
      <c r="M11" s="26">
        <v>10600.624208033612</v>
      </c>
      <c r="N11" s="26">
        <v>10247.624776660647</v>
      </c>
      <c r="O11" s="26">
        <v>9748.6744502672591</v>
      </c>
      <c r="P11" s="26">
        <v>9513.7880672615574</v>
      </c>
      <c r="Q11" s="26">
        <v>9186.2288082382438</v>
      </c>
      <c r="R11" s="26">
        <v>8992.834790445424</v>
      </c>
      <c r="S11" s="26">
        <v>8572.5131060751628</v>
      </c>
      <c r="T11" s="26">
        <v>8099.9868073229445</v>
      </c>
      <c r="U11" s="26">
        <v>7766.467574123013</v>
      </c>
      <c r="V11" s="26">
        <v>7371.3414162734007</v>
      </c>
      <c r="W11" s="26">
        <v>6935.1773868643031</v>
      </c>
      <c r="X11" s="26">
        <v>6727.7282062430386</v>
      </c>
      <c r="Y11" s="26">
        <v>6535.4544426636094</v>
      </c>
      <c r="Z11" s="26">
        <v>6331.8671379636689</v>
      </c>
      <c r="AA11" s="26">
        <v>6006.3314473947976</v>
      </c>
      <c r="AB11" s="26">
        <v>5874.940641383746</v>
      </c>
      <c r="AC11" s="26">
        <v>5530.1521568151657</v>
      </c>
      <c r="AD11" s="26">
        <v>5441.859840745954</v>
      </c>
      <c r="AE11" s="26">
        <v>5280.2572036002202</v>
      </c>
      <c r="AF11" s="26">
        <v>5173.1350050436813</v>
      </c>
      <c r="AG11" s="27">
        <v>4925.9177527201937</v>
      </c>
      <c r="AH11" s="27">
        <v>4715.6736507160458</v>
      </c>
      <c r="AI11" s="27">
        <v>4509.0537618561466</v>
      </c>
      <c r="AJ11" s="27">
        <v>4309.9465167731832</v>
      </c>
      <c r="AK11" s="27">
        <v>4119.9137591752224</v>
      </c>
      <c r="AL11" s="27">
        <v>3935.1729823242385</v>
      </c>
      <c r="AM11" s="27">
        <v>3820.6281967046962</v>
      </c>
      <c r="AN11" s="27">
        <v>3712.4682869630415</v>
      </c>
      <c r="AO11" s="27">
        <v>3611.0107533110677</v>
      </c>
      <c r="AP11" s="27">
        <v>3512.4136609664092</v>
      </c>
      <c r="AQ11" s="27">
        <v>3419.2262208379288</v>
      </c>
      <c r="AR11" s="27">
        <v>3342.7695363514686</v>
      </c>
      <c r="AS11" s="27">
        <v>3270.6680162575394</v>
      </c>
      <c r="AT11" s="27">
        <v>3199.6015778706969</v>
      </c>
      <c r="AU11" s="27">
        <v>3132.2212860892323</v>
      </c>
      <c r="AV11" s="27">
        <v>3067.546699456936</v>
      </c>
      <c r="AW11" s="27">
        <v>3006.6254037580838</v>
      </c>
      <c r="AX11" s="27">
        <v>2947.7834131660275</v>
      </c>
      <c r="AY11" s="27">
        <v>2893.4743082509704</v>
      </c>
      <c r="AZ11" s="27">
        <v>2842.3303386762709</v>
      </c>
      <c r="BA11" s="27">
        <v>2794.9510873447362</v>
      </c>
      <c r="BB11" s="27">
        <v>2748.4599910703728</v>
      </c>
      <c r="BC11" s="27">
        <v>2705.1890437223228</v>
      </c>
      <c r="BD11" s="27">
        <v>2663.9811501781987</v>
      </c>
      <c r="BE11" s="27">
        <v>2624.6478676986808</v>
      </c>
      <c r="BF11" s="27">
        <v>2587.9267713733789</v>
      </c>
      <c r="BG11" s="27">
        <v>2550.9621557581304</v>
      </c>
      <c r="BH11" s="27">
        <v>2516.3301220544417</v>
      </c>
      <c r="BI11" s="27">
        <v>2483.0083762036556</v>
      </c>
      <c r="BJ11" s="27">
        <v>2451.7588122251982</v>
      </c>
      <c r="BK11" s="27">
        <v>2419.8621474660067</v>
      </c>
    </row>
    <row r="12" spans="1:63" s="25" customFormat="1">
      <c r="B12" s="186" t="s">
        <v>47</v>
      </c>
      <c r="C12" s="26">
        <v>7597.731701656282</v>
      </c>
      <c r="D12" s="26">
        <v>7204.8327263743777</v>
      </c>
      <c r="E12" s="26">
        <v>7919.6045643619582</v>
      </c>
      <c r="F12" s="26">
        <v>7684.4655118829724</v>
      </c>
      <c r="G12" s="26">
        <v>9686.1613566309879</v>
      </c>
      <c r="H12" s="26">
        <v>10342.035156862008</v>
      </c>
      <c r="I12" s="26">
        <v>10491.080115201406</v>
      </c>
      <c r="J12" s="26">
        <v>10389.580688487624</v>
      </c>
      <c r="K12" s="26">
        <v>10250.040946602698</v>
      </c>
      <c r="L12" s="26">
        <v>9744.2364795391732</v>
      </c>
      <c r="M12" s="26">
        <v>9280.5470303992533</v>
      </c>
      <c r="N12" s="26">
        <v>8967.4354965212933</v>
      </c>
      <c r="O12" s="26">
        <v>8710.3626587221515</v>
      </c>
      <c r="P12" s="26">
        <v>8588.6762582403753</v>
      </c>
      <c r="Q12" s="26">
        <v>8191.9591368304737</v>
      </c>
      <c r="R12" s="26">
        <v>8051.6118443920068</v>
      </c>
      <c r="S12" s="26">
        <v>7674.4405243511483</v>
      </c>
      <c r="T12" s="26">
        <v>7767.8856224377996</v>
      </c>
      <c r="U12" s="26">
        <v>7584.3262777080872</v>
      </c>
      <c r="V12" s="26">
        <v>7214.8648686954057</v>
      </c>
      <c r="W12" s="26">
        <v>7270.8382109384111</v>
      </c>
      <c r="X12" s="26">
        <v>7783.6621043572122</v>
      </c>
      <c r="Y12" s="26">
        <v>8205.4951721649322</v>
      </c>
      <c r="Z12" s="26">
        <v>8274.0255641232015</v>
      </c>
      <c r="AA12" s="26">
        <v>8143.159200215101</v>
      </c>
      <c r="AB12" s="26">
        <v>7956.5232538783221</v>
      </c>
      <c r="AC12" s="26">
        <v>7948.4281754436288</v>
      </c>
      <c r="AD12" s="26">
        <v>8776.9456425061508</v>
      </c>
      <c r="AE12" s="26">
        <v>8745.6438762682337</v>
      </c>
      <c r="AF12" s="26">
        <v>8402.0393919608978</v>
      </c>
      <c r="AG12" s="26">
        <v>7888.0495238672529</v>
      </c>
      <c r="AH12" s="26">
        <v>7612.3878706162759</v>
      </c>
      <c r="AI12" s="26">
        <v>7342.6695814421482</v>
      </c>
      <c r="AJ12" s="26">
        <v>7086.6933294682512</v>
      </c>
      <c r="AK12" s="26">
        <v>6845.1212993843365</v>
      </c>
      <c r="AL12" s="26">
        <v>6590.2325532099776</v>
      </c>
      <c r="AM12" s="26">
        <v>6231.943296755534</v>
      </c>
      <c r="AN12" s="26">
        <v>5880.7974530372121</v>
      </c>
      <c r="AO12" s="26">
        <v>5545.1381773078538</v>
      </c>
      <c r="AP12" s="26">
        <v>5214.8474739393459</v>
      </c>
      <c r="AQ12" s="26">
        <v>4892.4472544405235</v>
      </c>
      <c r="AR12" s="26">
        <v>4673.6220376273031</v>
      </c>
      <c r="AS12" s="26">
        <v>4456.2499542941969</v>
      </c>
      <c r="AT12" s="26">
        <v>4234.4211756634686</v>
      </c>
      <c r="AU12" s="26">
        <v>4018.0823651697478</v>
      </c>
      <c r="AV12" s="26">
        <v>3611.3533543680842</v>
      </c>
      <c r="AW12" s="26">
        <v>3427.9511012790758</v>
      </c>
      <c r="AX12" s="26">
        <v>3239.272315862966</v>
      </c>
      <c r="AY12" s="26">
        <v>3052.6596172060576</v>
      </c>
      <c r="AZ12" s="26">
        <v>2864.4740157002243</v>
      </c>
      <c r="BA12" s="26">
        <v>2709.0977644718164</v>
      </c>
      <c r="BB12" s="26">
        <v>2624.834314776017</v>
      </c>
      <c r="BC12" s="26">
        <v>2544.8045220072954</v>
      </c>
      <c r="BD12" s="26">
        <v>2461.6125068911324</v>
      </c>
      <c r="BE12" s="26">
        <v>2374.1343991166395</v>
      </c>
      <c r="BF12" s="26">
        <v>2302.2363788229604</v>
      </c>
      <c r="BG12" s="26">
        <v>2219.4099919023774</v>
      </c>
      <c r="BH12" s="26">
        <v>2137.2691745189036</v>
      </c>
      <c r="BI12" s="26">
        <v>2059.6447727940299</v>
      </c>
      <c r="BJ12" s="26">
        <v>1993.2829149995837</v>
      </c>
      <c r="BK12" s="26">
        <v>1910.7043041951811</v>
      </c>
    </row>
    <row r="13" spans="1:63">
      <c r="B13" s="162" t="s">
        <v>34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</row>
    <row r="14" spans="1:63">
      <c r="B14" s="187"/>
      <c r="C14" s="22"/>
    </row>
    <row r="15" spans="1:63">
      <c r="A15" s="19" t="s">
        <v>35</v>
      </c>
      <c r="B15" s="7"/>
    </row>
    <row r="16" spans="1:63" s="6" customFormat="1">
      <c r="A16" s="19"/>
      <c r="B16" s="10" t="s">
        <v>10</v>
      </c>
      <c r="C16" s="11">
        <v>1990</v>
      </c>
      <c r="D16" s="12">
        <v>1991</v>
      </c>
      <c r="E16" s="12">
        <v>1992</v>
      </c>
      <c r="F16" s="12">
        <v>1993</v>
      </c>
      <c r="G16" s="12">
        <v>1994</v>
      </c>
      <c r="H16" s="12">
        <v>1995</v>
      </c>
      <c r="I16" s="12">
        <v>1996</v>
      </c>
      <c r="J16" s="12">
        <v>1997</v>
      </c>
      <c r="K16" s="12">
        <v>1998</v>
      </c>
      <c r="L16" s="12">
        <v>1999</v>
      </c>
      <c r="M16" s="12">
        <v>2000</v>
      </c>
      <c r="N16" s="12">
        <v>2001</v>
      </c>
      <c r="O16" s="12">
        <v>2002</v>
      </c>
      <c r="P16" s="12">
        <v>2003</v>
      </c>
      <c r="Q16" s="12">
        <v>2004</v>
      </c>
      <c r="R16" s="12">
        <v>2005</v>
      </c>
      <c r="S16" s="12">
        <v>2006</v>
      </c>
      <c r="T16" s="12">
        <v>2007</v>
      </c>
      <c r="U16" s="12">
        <v>2008</v>
      </c>
      <c r="V16" s="12">
        <v>2009</v>
      </c>
      <c r="W16" s="12">
        <v>2010</v>
      </c>
      <c r="X16" s="12">
        <v>2011</v>
      </c>
      <c r="Y16" s="12">
        <v>2012</v>
      </c>
      <c r="Z16" s="12">
        <v>2013</v>
      </c>
      <c r="AA16" s="12">
        <v>2014</v>
      </c>
      <c r="AB16" s="12">
        <v>2015</v>
      </c>
      <c r="AC16" s="12">
        <v>2016</v>
      </c>
      <c r="AD16" s="12">
        <v>2017</v>
      </c>
      <c r="AE16" s="12">
        <v>2018</v>
      </c>
      <c r="AF16" s="12">
        <v>2019</v>
      </c>
      <c r="AG16" s="12">
        <v>2020</v>
      </c>
      <c r="AH16" s="12">
        <v>2021</v>
      </c>
      <c r="AI16" s="12">
        <v>2022</v>
      </c>
      <c r="AJ16" s="12">
        <v>2023</v>
      </c>
      <c r="AK16" s="12">
        <v>2024</v>
      </c>
      <c r="AL16" s="12">
        <v>2025</v>
      </c>
      <c r="AM16" s="12">
        <v>2026</v>
      </c>
      <c r="AN16" s="12">
        <v>2027</v>
      </c>
      <c r="AO16" s="12">
        <v>2028</v>
      </c>
      <c r="AP16" s="12">
        <v>2029</v>
      </c>
      <c r="AQ16" s="12">
        <v>2030</v>
      </c>
      <c r="AR16" s="12">
        <v>2031</v>
      </c>
      <c r="AS16" s="12">
        <v>2032</v>
      </c>
      <c r="AT16" s="12">
        <v>2033</v>
      </c>
      <c r="AU16" s="12">
        <v>2034</v>
      </c>
      <c r="AV16" s="12">
        <v>2035</v>
      </c>
      <c r="AW16" s="12">
        <v>2036</v>
      </c>
      <c r="AX16" s="12">
        <v>2037</v>
      </c>
      <c r="AY16" s="12">
        <v>2038</v>
      </c>
      <c r="AZ16" s="12">
        <v>2039</v>
      </c>
      <c r="BA16" s="12">
        <v>2040</v>
      </c>
      <c r="BB16" s="12">
        <v>2041</v>
      </c>
      <c r="BC16" s="12">
        <v>2042</v>
      </c>
      <c r="BD16" s="12">
        <v>2043</v>
      </c>
      <c r="BE16" s="12">
        <v>2044</v>
      </c>
      <c r="BF16" s="12">
        <v>2045</v>
      </c>
      <c r="BG16" s="12">
        <v>2046</v>
      </c>
      <c r="BH16" s="12">
        <v>2047</v>
      </c>
      <c r="BI16" s="12">
        <v>2048</v>
      </c>
      <c r="BJ16" s="12">
        <v>2049</v>
      </c>
      <c r="BK16" s="12">
        <v>2050</v>
      </c>
    </row>
    <row r="17" spans="1:63" s="25" customFormat="1">
      <c r="B17" s="186" t="s">
        <v>43</v>
      </c>
      <c r="C17" s="26">
        <v>11682.400575818237</v>
      </c>
      <c r="D17" s="26">
        <v>11677.542578086315</v>
      </c>
      <c r="E17" s="26">
        <v>12023.288418049438</v>
      </c>
      <c r="F17" s="26">
        <v>12355.568805534185</v>
      </c>
      <c r="G17" s="26">
        <v>13732.683513098402</v>
      </c>
      <c r="H17" s="26">
        <v>14649.768840362631</v>
      </c>
      <c r="I17" s="26">
        <v>15472.472266216451</v>
      </c>
      <c r="J17" s="26">
        <v>16039.392375742194</v>
      </c>
      <c r="K17" s="26">
        <v>16893.840843878494</v>
      </c>
      <c r="L17" s="26">
        <v>16758.684080969269</v>
      </c>
      <c r="M17" s="26">
        <v>17118.59974476073</v>
      </c>
      <c r="N17" s="26">
        <v>17393.136594051019</v>
      </c>
      <c r="O17" s="26">
        <v>17498.197595698039</v>
      </c>
      <c r="P17" s="26">
        <v>18390.64217242505</v>
      </c>
      <c r="Q17" s="26">
        <v>18020.566870269471</v>
      </c>
      <c r="R17" s="26">
        <v>16138.23891383005</v>
      </c>
      <c r="S17" s="26">
        <v>14681.246078341703</v>
      </c>
      <c r="T17" s="26">
        <v>15074.65303956605</v>
      </c>
      <c r="U17" s="26">
        <v>15881.623038112095</v>
      </c>
      <c r="V17" s="26">
        <v>13827.733027497334</v>
      </c>
      <c r="W17" s="26">
        <v>13990.50396434387</v>
      </c>
      <c r="X17" s="26">
        <v>14008.280831197191</v>
      </c>
      <c r="Y17" s="26">
        <v>15255.721610198205</v>
      </c>
      <c r="Z17" s="26">
        <v>15585.467315954445</v>
      </c>
      <c r="AA17" s="26">
        <v>14669.377249623196</v>
      </c>
      <c r="AB17" s="26">
        <v>15244.61481078336</v>
      </c>
      <c r="AC17" s="26">
        <v>15280.757625082224</v>
      </c>
      <c r="AD17" s="26">
        <v>15960.651391415922</v>
      </c>
      <c r="AE17" s="26">
        <v>16184.002155343156</v>
      </c>
      <c r="AF17" s="26">
        <v>16473.569924848842</v>
      </c>
      <c r="AG17" s="26">
        <v>16429.678296538397</v>
      </c>
      <c r="AH17" s="26">
        <v>16367.807678490106</v>
      </c>
      <c r="AI17" s="26">
        <v>16327.857349294758</v>
      </c>
      <c r="AJ17" s="26">
        <v>16284.231192508203</v>
      </c>
      <c r="AK17" s="26">
        <v>16255.711874928893</v>
      </c>
      <c r="AL17" s="26">
        <v>16191.930619071043</v>
      </c>
      <c r="AM17" s="26">
        <v>16144.662753117054</v>
      </c>
      <c r="AN17" s="26">
        <v>16096.187463436781</v>
      </c>
      <c r="AO17" s="26">
        <v>16063.675850187843</v>
      </c>
      <c r="AP17" s="26">
        <v>15995.846355661226</v>
      </c>
      <c r="AQ17" s="26">
        <v>15943.942683974899</v>
      </c>
      <c r="AR17" s="26">
        <v>15891.926555324968</v>
      </c>
      <c r="AS17" s="26">
        <v>15855.436743239417</v>
      </c>
      <c r="AT17" s="26">
        <v>15784.609968994035</v>
      </c>
      <c r="AU17" s="26">
        <v>15728.976701284711</v>
      </c>
      <c r="AV17" s="26">
        <v>15672.943754784081</v>
      </c>
      <c r="AW17" s="26">
        <v>15632.549477710956</v>
      </c>
      <c r="AX17" s="26">
        <v>15558.424206297879</v>
      </c>
      <c r="AY17" s="26">
        <v>15500.083537764278</v>
      </c>
      <c r="AZ17" s="26">
        <v>15441.12916841376</v>
      </c>
      <c r="BA17" s="26">
        <v>15397.629444468086</v>
      </c>
      <c r="BB17" s="26">
        <v>15321.735721939021</v>
      </c>
      <c r="BC17" s="26">
        <v>15261.494116328191</v>
      </c>
      <c r="BD17" s="26">
        <v>15201.029282860387</v>
      </c>
      <c r="BE17" s="26">
        <v>15140.44229776242</v>
      </c>
      <c r="BF17" s="26">
        <v>15095.155333695218</v>
      </c>
      <c r="BG17" s="26">
        <v>15019.239442252951</v>
      </c>
      <c r="BH17" s="26">
        <v>14958.744737209885</v>
      </c>
      <c r="BI17" s="26">
        <v>14898.366845508623</v>
      </c>
      <c r="BJ17" s="26">
        <v>14852.924847325585</v>
      </c>
      <c r="BK17" s="26">
        <v>14777.957767805328</v>
      </c>
    </row>
    <row r="18" spans="1:63" s="25" customFormat="1">
      <c r="B18" s="186" t="s">
        <v>44</v>
      </c>
      <c r="C18" s="26">
        <v>7999.5408388418218</v>
      </c>
      <c r="D18" s="26">
        <v>8094.9961823260892</v>
      </c>
      <c r="E18" s="26">
        <v>9442.1537093788556</v>
      </c>
      <c r="F18" s="26">
        <v>8118.31166286796</v>
      </c>
      <c r="G18" s="26">
        <v>10161.075748385932</v>
      </c>
      <c r="H18" s="26">
        <v>9652.2617631846224</v>
      </c>
      <c r="I18" s="26">
        <v>9211.9653518693194</v>
      </c>
      <c r="J18" s="26">
        <v>10056.469854989849</v>
      </c>
      <c r="K18" s="26">
        <v>9460.544275358141</v>
      </c>
      <c r="L18" s="26">
        <v>9417.2576132119048</v>
      </c>
      <c r="M18" s="26">
        <v>10543.672633737371</v>
      </c>
      <c r="N18" s="26">
        <v>9926.1916300222929</v>
      </c>
      <c r="O18" s="26">
        <v>10193.900059513262</v>
      </c>
      <c r="P18" s="26">
        <v>10337.861955710614</v>
      </c>
      <c r="Q18" s="26">
        <v>10530.893912136551</v>
      </c>
      <c r="R18" s="26">
        <v>11033.827261515929</v>
      </c>
      <c r="S18" s="26">
        <v>10668.671191443285</v>
      </c>
      <c r="T18" s="26">
        <v>11087.202627096256</v>
      </c>
      <c r="U18" s="26">
        <v>11150.395243616174</v>
      </c>
      <c r="V18" s="26">
        <v>9682.4886276617035</v>
      </c>
      <c r="W18" s="26">
        <v>10267.57028692024</v>
      </c>
      <c r="X18" s="26">
        <v>9727.3984358527596</v>
      </c>
      <c r="Y18" s="26">
        <v>10296.630315886063</v>
      </c>
      <c r="Z18" s="26">
        <v>9451.1525373277291</v>
      </c>
      <c r="AA18" s="26">
        <v>9662.7430957782017</v>
      </c>
      <c r="AB18" s="26">
        <v>9348.527936855613</v>
      </c>
      <c r="AC18" s="26">
        <v>9657.1212375354935</v>
      </c>
      <c r="AD18" s="26">
        <v>9184.3214840453056</v>
      </c>
      <c r="AE18" s="26">
        <v>9798.8096019492514</v>
      </c>
      <c r="AF18" s="26">
        <v>9761.3434110095241</v>
      </c>
      <c r="AG18" s="26">
        <v>9677.6572491009611</v>
      </c>
      <c r="AH18" s="26">
        <v>9593.9710871924017</v>
      </c>
      <c r="AI18" s="26">
        <v>9510.2849252838369</v>
      </c>
      <c r="AJ18" s="26">
        <v>9426.5987633752738</v>
      </c>
      <c r="AK18" s="26">
        <v>9342.9126014667054</v>
      </c>
      <c r="AL18" s="26">
        <v>9259.2264395581442</v>
      </c>
      <c r="AM18" s="26">
        <v>9175.540277649583</v>
      </c>
      <c r="AN18" s="26">
        <v>9091.8541157410182</v>
      </c>
      <c r="AO18" s="26">
        <v>9008.1679538324552</v>
      </c>
      <c r="AP18" s="26">
        <v>8924.4817919238922</v>
      </c>
      <c r="AQ18" s="26">
        <v>8840.7956300153292</v>
      </c>
      <c r="AR18" s="26">
        <v>8759.0900928365427</v>
      </c>
      <c r="AS18" s="26">
        <v>8677.3845556577617</v>
      </c>
      <c r="AT18" s="26">
        <v>8595.6790184789734</v>
      </c>
      <c r="AU18" s="26">
        <v>8513.9734813001887</v>
      </c>
      <c r="AV18" s="26">
        <v>8432.2679441214023</v>
      </c>
      <c r="AW18" s="26">
        <v>8350.5624069426158</v>
      </c>
      <c r="AX18" s="26">
        <v>8268.8568697638329</v>
      </c>
      <c r="AY18" s="26">
        <v>8187.1513325850483</v>
      </c>
      <c r="AZ18" s="26">
        <v>8105.4457954062627</v>
      </c>
      <c r="BA18" s="26">
        <v>8023.7402582274772</v>
      </c>
      <c r="BB18" s="26">
        <v>8016.4544794009053</v>
      </c>
      <c r="BC18" s="26">
        <v>8009.1687005743333</v>
      </c>
      <c r="BD18" s="26">
        <v>8001.8829217477596</v>
      </c>
      <c r="BE18" s="26">
        <v>7994.597142921185</v>
      </c>
      <c r="BF18" s="26">
        <v>7987.3113640946131</v>
      </c>
      <c r="BG18" s="26">
        <v>7980.0255852680393</v>
      </c>
      <c r="BH18" s="26">
        <v>7972.7398064414665</v>
      </c>
      <c r="BI18" s="26">
        <v>7965.4540276148937</v>
      </c>
      <c r="BJ18" s="26">
        <v>7958.1682487883245</v>
      </c>
      <c r="BK18" s="26">
        <v>7950.8824699617498</v>
      </c>
    </row>
    <row r="19" spans="1:63" s="25" customFormat="1">
      <c r="B19" s="186" t="s">
        <v>80</v>
      </c>
      <c r="C19" s="26">
        <v>1275.5426529059864</v>
      </c>
      <c r="D19" s="26">
        <v>1311.1944282400343</v>
      </c>
      <c r="E19" s="26">
        <v>1320.8706222686255</v>
      </c>
      <c r="F19" s="26">
        <v>1334.3982488447105</v>
      </c>
      <c r="G19" s="26">
        <v>1357.9482982640916</v>
      </c>
      <c r="H19" s="26">
        <v>1375.8674545055353</v>
      </c>
      <c r="I19" s="26">
        <v>1399.2548904221835</v>
      </c>
      <c r="J19" s="26">
        <v>1420.9146264911915</v>
      </c>
      <c r="K19" s="26">
        <v>1430.8892020422754</v>
      </c>
      <c r="L19" s="26">
        <v>1464.7364664660388</v>
      </c>
      <c r="M19" s="26">
        <v>1510.7735527536875</v>
      </c>
      <c r="N19" s="26">
        <v>1542.1300483328871</v>
      </c>
      <c r="O19" s="26">
        <v>1578.0913580178299</v>
      </c>
      <c r="P19" s="26">
        <v>1609.4307689528137</v>
      </c>
      <c r="Q19" s="26">
        <v>1582.2238319599551</v>
      </c>
      <c r="R19" s="26">
        <v>1543.4482078498968</v>
      </c>
      <c r="S19" s="26">
        <v>1464.1363776805536</v>
      </c>
      <c r="T19" s="26">
        <v>1446.5940084662698</v>
      </c>
      <c r="U19" s="26">
        <v>1354.9790014592413</v>
      </c>
      <c r="V19" s="26">
        <v>1244.9415021160139</v>
      </c>
      <c r="W19" s="26">
        <v>1286.9243270305574</v>
      </c>
      <c r="X19" s="26">
        <v>1335.5476815901072</v>
      </c>
      <c r="Y19" s="26">
        <v>1390.0435952743896</v>
      </c>
      <c r="Z19" s="26">
        <v>1344.6448371790505</v>
      </c>
      <c r="AA19" s="26">
        <v>1305.2598462533304</v>
      </c>
      <c r="AB19" s="26">
        <v>1243.6511160906628</v>
      </c>
      <c r="AC19" s="26">
        <v>1226.2138756514362</v>
      </c>
      <c r="AD19" s="26">
        <v>1163.7269111393109</v>
      </c>
      <c r="AE19" s="26">
        <v>1177.7717217753116</v>
      </c>
      <c r="AF19" s="26">
        <v>1191.5125058879783</v>
      </c>
      <c r="AG19" s="26">
        <v>1185.099569003974</v>
      </c>
      <c r="AH19" s="26">
        <v>1175.900610610611</v>
      </c>
      <c r="AI19" s="26">
        <v>1169.5628648925506</v>
      </c>
      <c r="AJ19" s="26">
        <v>1162.8851612873116</v>
      </c>
      <c r="AK19" s="26">
        <v>1159.0703215008969</v>
      </c>
      <c r="AL19" s="26">
        <v>1148.650231575067</v>
      </c>
      <c r="AM19" s="26">
        <v>1141.0326418508591</v>
      </c>
      <c r="AN19" s="26">
        <v>1133.194727891334</v>
      </c>
      <c r="AO19" s="26">
        <v>1128.226072733841</v>
      </c>
      <c r="AP19" s="26">
        <v>1116.8862252301408</v>
      </c>
      <c r="AQ19" s="26">
        <v>1108.4266321990071</v>
      </c>
      <c r="AR19" s="26">
        <v>1099.9712094088814</v>
      </c>
      <c r="AS19" s="26">
        <v>1094.3152968028653</v>
      </c>
      <c r="AT19" s="26">
        <v>1082.491281377658</v>
      </c>
      <c r="AU19" s="26">
        <v>1073.4784935917571</v>
      </c>
      <c r="AV19" s="26">
        <v>1064.2986422281235</v>
      </c>
      <c r="AW19" s="26">
        <v>1058.4111687361096</v>
      </c>
      <c r="AX19" s="26">
        <v>1046.5964356146756</v>
      </c>
      <c r="AY19" s="26">
        <v>1037.5401053388273</v>
      </c>
      <c r="AZ19" s="26">
        <v>1028.3660608616299</v>
      </c>
      <c r="BA19" s="26">
        <v>1021.8830579205179</v>
      </c>
      <c r="BB19" s="26">
        <v>1010.5237522167376</v>
      </c>
      <c r="BC19" s="26">
        <v>1001.8882859841674</v>
      </c>
      <c r="BD19" s="26">
        <v>993.21000725090937</v>
      </c>
      <c r="BE19" s="26">
        <v>984.23935453126285</v>
      </c>
      <c r="BF19" s="26">
        <v>978.74148673665877</v>
      </c>
      <c r="BG19" s="26">
        <v>966.93155854964095</v>
      </c>
      <c r="BH19" s="26">
        <v>958.07620035725711</v>
      </c>
      <c r="BI19" s="26">
        <v>948.97745078754122</v>
      </c>
      <c r="BJ19" s="26">
        <v>943.27534820826565</v>
      </c>
      <c r="BK19" s="26">
        <v>931.6438997130997</v>
      </c>
    </row>
    <row r="20" spans="1:63" s="25" customFormat="1">
      <c r="B20" s="186" t="s">
        <v>41</v>
      </c>
      <c r="C20" s="26">
        <v>331.80951208791208</v>
      </c>
      <c r="D20" s="26">
        <v>329.36973626373623</v>
      </c>
      <c r="E20" s="26">
        <v>347.66805494505491</v>
      </c>
      <c r="F20" s="26">
        <v>374.50558901098901</v>
      </c>
      <c r="G20" s="26">
        <v>400.12323516483514</v>
      </c>
      <c r="H20" s="26">
        <v>406.22267472527471</v>
      </c>
      <c r="I20" s="26">
        <v>434.28009670329669</v>
      </c>
      <c r="J20" s="26">
        <v>458.67785494505495</v>
      </c>
      <c r="K20" s="26">
        <v>423.30110549450546</v>
      </c>
      <c r="L20" s="26">
        <v>424.57344858681319</v>
      </c>
      <c r="M20" s="26">
        <v>414.9814699340659</v>
      </c>
      <c r="N20" s="26">
        <v>418.87535214945052</v>
      </c>
      <c r="O20" s="26">
        <v>449.02854156043958</v>
      </c>
      <c r="P20" s="26">
        <v>536.0199684593407</v>
      </c>
      <c r="Q20" s="26">
        <v>542.73545141538466</v>
      </c>
      <c r="R20" s="26">
        <v>539.22778356235347</v>
      </c>
      <c r="S20" s="26">
        <v>547.3671339483634</v>
      </c>
      <c r="T20" s="26">
        <v>558.50213181333561</v>
      </c>
      <c r="U20" s="26">
        <v>572.34551732392902</v>
      </c>
      <c r="V20" s="26">
        <v>583.91774542856967</v>
      </c>
      <c r="W20" s="26">
        <v>589.5490218871621</v>
      </c>
      <c r="X20" s="26">
        <v>601.99531380374879</v>
      </c>
      <c r="Y20" s="26">
        <v>616.1686636261893</v>
      </c>
      <c r="Z20" s="26">
        <v>628.14410856566053</v>
      </c>
      <c r="AA20" s="26">
        <v>640.74437058328124</v>
      </c>
      <c r="AB20" s="26">
        <v>639.18836660022771</v>
      </c>
      <c r="AC20" s="26">
        <v>655.60311153896998</v>
      </c>
      <c r="AD20" s="26">
        <v>666.38893626122604</v>
      </c>
      <c r="AE20" s="26">
        <v>678.79935752507288</v>
      </c>
      <c r="AF20" s="26">
        <v>687.93760241249822</v>
      </c>
      <c r="AG20" s="26">
        <v>701.95042891872731</v>
      </c>
      <c r="AH20" s="26">
        <v>708.79761798495804</v>
      </c>
      <c r="AI20" s="26">
        <v>717.56712864691758</v>
      </c>
      <c r="AJ20" s="26">
        <v>726.33663930887678</v>
      </c>
      <c r="AK20" s="26">
        <v>737.12013942281101</v>
      </c>
      <c r="AL20" s="26">
        <v>743.87566063279542</v>
      </c>
      <c r="AM20" s="26">
        <v>753.65796455879592</v>
      </c>
      <c r="AN20" s="26">
        <v>763.39241601694653</v>
      </c>
      <c r="AO20" s="26">
        <v>775.24502327639857</v>
      </c>
      <c r="AP20" s="26">
        <v>782.86131893324728</v>
      </c>
      <c r="AQ20" s="26">
        <v>792.59577039139765</v>
      </c>
      <c r="AR20" s="26">
        <v>800.59926184939445</v>
      </c>
      <c r="AS20" s="26">
        <v>810.77723856859404</v>
      </c>
      <c r="AT20" s="26">
        <v>816.52473857430402</v>
      </c>
      <c r="AU20" s="26">
        <v>824.48747693675909</v>
      </c>
      <c r="AV20" s="26">
        <v>832.45021529921394</v>
      </c>
      <c r="AW20" s="26">
        <v>837.92737693260472</v>
      </c>
      <c r="AX20" s="26">
        <v>838.78998033586311</v>
      </c>
      <c r="AY20" s="26">
        <v>841.94200280177859</v>
      </c>
      <c r="AZ20" s="26">
        <v>845.09402526769406</v>
      </c>
      <c r="BA20" s="26">
        <v>850.5700095082226</v>
      </c>
      <c r="BB20" s="26">
        <v>844.68077032360122</v>
      </c>
      <c r="BC20" s="26">
        <v>841.15867119112193</v>
      </c>
      <c r="BD20" s="26">
        <v>837.63657205864251</v>
      </c>
      <c r="BE20" s="26">
        <v>836.39971805746791</v>
      </c>
      <c r="BF20" s="26">
        <v>830.59237379368392</v>
      </c>
      <c r="BG20" s="26">
        <v>828.49625201871993</v>
      </c>
      <c r="BH20" s="26">
        <v>826.43035197597044</v>
      </c>
      <c r="BI20" s="26">
        <v>826.62298467824394</v>
      </c>
      <c r="BJ20" s="26">
        <v>822.2985518904718</v>
      </c>
      <c r="BK20" s="26">
        <v>820.23265184772265</v>
      </c>
    </row>
    <row r="21" spans="1:63" s="25" customFormat="1">
      <c r="B21" s="186" t="s">
        <v>40</v>
      </c>
      <c r="C21" s="26">
        <v>1098.7896330044996</v>
      </c>
      <c r="D21" s="26">
        <v>1147.6524301523182</v>
      </c>
      <c r="E21" s="26">
        <v>1189.8859358425786</v>
      </c>
      <c r="F21" s="26">
        <v>1142.6250280895895</v>
      </c>
      <c r="G21" s="26">
        <v>1175.450719146402</v>
      </c>
      <c r="H21" s="26">
        <v>1227.6226453054778</v>
      </c>
      <c r="I21" s="26">
        <v>1278.3805892860146</v>
      </c>
      <c r="J21" s="26">
        <v>1347.4106870546009</v>
      </c>
      <c r="K21" s="26">
        <v>1348.3517051406402</v>
      </c>
      <c r="L21" s="26">
        <v>1295.1757241379312</v>
      </c>
      <c r="M21" s="26">
        <v>1092.1530841121496</v>
      </c>
      <c r="N21" s="26">
        <v>1074.6870870755881</v>
      </c>
      <c r="O21" s="26">
        <v>1145.1454446529081</v>
      </c>
      <c r="P21" s="26">
        <v>1184.4209887139277</v>
      </c>
      <c r="Q21" s="26">
        <v>723.43197124144012</v>
      </c>
      <c r="R21" s="26">
        <v>1367.1610952975141</v>
      </c>
      <c r="S21" s="26">
        <v>1628.4446946263708</v>
      </c>
      <c r="T21" s="26">
        <v>1385.3631292341363</v>
      </c>
      <c r="U21" s="26">
        <v>1752.2005105044766</v>
      </c>
      <c r="V21" s="26">
        <v>1964.0791636660322</v>
      </c>
      <c r="W21" s="26">
        <v>1792.7757869773818</v>
      </c>
      <c r="X21" s="26">
        <v>1571.9984237780959</v>
      </c>
      <c r="Y21" s="26">
        <v>1380.4865124407854</v>
      </c>
      <c r="Z21" s="26">
        <v>1338.3399659979598</v>
      </c>
      <c r="AA21" s="26">
        <v>1275.9788314651323</v>
      </c>
      <c r="AB21" s="26">
        <v>1449.9796718528996</v>
      </c>
      <c r="AC21" s="26">
        <v>1358.3277963224893</v>
      </c>
      <c r="AD21" s="26">
        <v>1370.0780367751061</v>
      </c>
      <c r="AE21" s="26">
        <v>1202.0495983026874</v>
      </c>
      <c r="AF21" s="26">
        <v>1207.9247185289958</v>
      </c>
      <c r="AG21" s="26">
        <v>1203.4026091674637</v>
      </c>
      <c r="AH21" s="26">
        <v>1195.4352674181646</v>
      </c>
      <c r="AI21" s="26">
        <v>1190.3987536961813</v>
      </c>
      <c r="AJ21" s="26">
        <v>1185.0395277155596</v>
      </c>
      <c r="AK21" s="26">
        <v>1182.6229382420656</v>
      </c>
      <c r="AL21" s="26">
        <v>1173.4861703034589</v>
      </c>
      <c r="AM21" s="26">
        <v>1167.3478862871841</v>
      </c>
      <c r="AN21" s="26">
        <v>1160.9951087432758</v>
      </c>
      <c r="AO21" s="26">
        <v>1157.6026757037851</v>
      </c>
      <c r="AP21" s="26">
        <v>1147.6889736932931</v>
      </c>
      <c r="AQ21" s="26">
        <v>1140.7460540614584</v>
      </c>
      <c r="AR21" s="26">
        <v>1133.6137109522324</v>
      </c>
      <c r="AS21" s="26">
        <v>1129.3817950926318</v>
      </c>
      <c r="AT21" s="26">
        <v>1118.799705267769</v>
      </c>
      <c r="AU21" s="26">
        <v>1111.1337186559567</v>
      </c>
      <c r="AV21" s="26">
        <v>1103.3091433879035</v>
      </c>
      <c r="AW21" s="26">
        <v>1098.3322402253493</v>
      </c>
      <c r="AX21" s="26">
        <v>1087.2132231061967</v>
      </c>
      <c r="AY21" s="26">
        <v>1078.9684515797148</v>
      </c>
      <c r="AZ21" s="26">
        <v>1070.6119373426679</v>
      </c>
      <c r="BA21" s="26">
        <v>1065.0695836399475</v>
      </c>
      <c r="BB21" s="26">
        <v>1053.6285775017677</v>
      </c>
      <c r="BC21" s="26">
        <v>1045.037689895873</v>
      </c>
      <c r="BD21" s="26">
        <v>1036.4061616126585</v>
      </c>
      <c r="BE21" s="26">
        <v>1027.7523977845021</v>
      </c>
      <c r="BF21" s="26">
        <v>1021.8846355799973</v>
      </c>
      <c r="BG21" s="26">
        <v>1010.4396320390057</v>
      </c>
      <c r="BH21" s="26">
        <v>1001.8026932980426</v>
      </c>
      <c r="BI21" s="26">
        <v>993.18703249888097</v>
      </c>
      <c r="BJ21" s="26">
        <v>987.2910663632357</v>
      </c>
      <c r="BK21" s="26">
        <v>976.01886482772966</v>
      </c>
    </row>
    <row r="22" spans="1:63" s="25" customFormat="1">
      <c r="B22" s="186" t="s">
        <v>45</v>
      </c>
      <c r="C22" s="26">
        <v>526.86114112041503</v>
      </c>
      <c r="D22" s="26">
        <v>571.41778345975536</v>
      </c>
      <c r="E22" s="26">
        <v>630.32541668060981</v>
      </c>
      <c r="F22" s="26">
        <v>704.83658373256083</v>
      </c>
      <c r="G22" s="26">
        <v>770.96044046066788</v>
      </c>
      <c r="H22" s="26">
        <v>845.16572783041431</v>
      </c>
      <c r="I22" s="26">
        <v>872.74420869353639</v>
      </c>
      <c r="J22" s="26">
        <v>891.33636237619635</v>
      </c>
      <c r="K22" s="26">
        <v>850.19370450453425</v>
      </c>
      <c r="L22" s="26">
        <v>941.74152702243987</v>
      </c>
      <c r="M22" s="26">
        <v>1044.1194095610947</v>
      </c>
      <c r="N22" s="26">
        <v>1085.4381157465748</v>
      </c>
      <c r="O22" s="26">
        <v>986.92661463077354</v>
      </c>
      <c r="P22" s="26">
        <v>762.20554858250023</v>
      </c>
      <c r="Q22" s="26">
        <v>783.18352372229526</v>
      </c>
      <c r="R22" s="26">
        <v>869.15932502144847</v>
      </c>
      <c r="S22" s="26">
        <v>949.37167119933622</v>
      </c>
      <c r="T22" s="26">
        <v>997.70048912380003</v>
      </c>
      <c r="U22" s="26">
        <v>1027.9961160585865</v>
      </c>
      <c r="V22" s="26">
        <v>950.77889370139815</v>
      </c>
      <c r="W22" s="26">
        <v>1007.7664373099562</v>
      </c>
      <c r="X22" s="26">
        <v>975.86945701296281</v>
      </c>
      <c r="Y22" s="26">
        <v>950.65012075341599</v>
      </c>
      <c r="Z22" s="26">
        <v>957.55621035933427</v>
      </c>
      <c r="AA22" s="26">
        <v>1014.2707305842628</v>
      </c>
      <c r="AB22" s="26">
        <v>1037.0425878572571</v>
      </c>
      <c r="AC22" s="26">
        <v>997.06814153148503</v>
      </c>
      <c r="AD22" s="26">
        <v>1036.0202959682235</v>
      </c>
      <c r="AE22" s="26">
        <v>1063.7345079416743</v>
      </c>
      <c r="AF22" s="26">
        <v>973.4962442854511</v>
      </c>
      <c r="AG22" s="26">
        <v>967.3736263968633</v>
      </c>
      <c r="AH22" s="26">
        <v>961.25100850827562</v>
      </c>
      <c r="AI22" s="26">
        <v>955.12839061968782</v>
      </c>
      <c r="AJ22" s="26">
        <v>949.00577273110036</v>
      </c>
      <c r="AK22" s="26">
        <v>942.88315484251245</v>
      </c>
      <c r="AL22" s="26">
        <v>936.76053695392466</v>
      </c>
      <c r="AM22" s="26">
        <v>930.63791906533686</v>
      </c>
      <c r="AN22" s="26">
        <v>924.51530117674906</v>
      </c>
      <c r="AO22" s="26">
        <v>918.39268328816149</v>
      </c>
      <c r="AP22" s="26">
        <v>912.27006539957392</v>
      </c>
      <c r="AQ22" s="26">
        <v>906.14744751098601</v>
      </c>
      <c r="AR22" s="26">
        <v>900.0248296223981</v>
      </c>
      <c r="AS22" s="26">
        <v>893.90221173381042</v>
      </c>
      <c r="AT22" s="26">
        <v>887.77959384522285</v>
      </c>
      <c r="AU22" s="26">
        <v>881.65697595663494</v>
      </c>
      <c r="AV22" s="26">
        <v>875.53435806804725</v>
      </c>
      <c r="AW22" s="26">
        <v>869.41174017945968</v>
      </c>
      <c r="AX22" s="26">
        <v>863.28912229087166</v>
      </c>
      <c r="AY22" s="26">
        <v>857.16650440228409</v>
      </c>
      <c r="AZ22" s="26">
        <v>851.04388651369618</v>
      </c>
      <c r="BA22" s="26">
        <v>844.92126862510872</v>
      </c>
      <c r="BB22" s="26">
        <v>838.79865073652093</v>
      </c>
      <c r="BC22" s="26">
        <v>832.67603284793302</v>
      </c>
      <c r="BD22" s="26">
        <v>826.55341495934533</v>
      </c>
      <c r="BE22" s="26">
        <v>820.43079707075765</v>
      </c>
      <c r="BF22" s="26">
        <v>814.30817918216985</v>
      </c>
      <c r="BG22" s="26">
        <v>808.18556129358217</v>
      </c>
      <c r="BH22" s="26">
        <v>802.06294340499437</v>
      </c>
      <c r="BI22" s="26">
        <v>795.94032551640635</v>
      </c>
      <c r="BJ22" s="26">
        <v>789.81770762781878</v>
      </c>
      <c r="BK22" s="26">
        <v>783.69508973923109</v>
      </c>
    </row>
    <row r="23" spans="1:63" s="25" customFormat="1">
      <c r="B23" s="186" t="s">
        <v>46</v>
      </c>
      <c r="C23" s="27">
        <v>11753.652275958622</v>
      </c>
      <c r="D23" s="27">
        <v>11731.033060114936</v>
      </c>
      <c r="E23" s="27">
        <v>11857.852488197375</v>
      </c>
      <c r="F23" s="27">
        <v>11713.632174378741</v>
      </c>
      <c r="G23" s="27">
        <v>11769.805396428241</v>
      </c>
      <c r="H23" s="27">
        <v>11686.190236168008</v>
      </c>
      <c r="I23" s="27">
        <v>11578.150442130463</v>
      </c>
      <c r="J23" s="27">
        <v>11391.288167238137</v>
      </c>
      <c r="K23" s="27">
        <v>11091.757003995099</v>
      </c>
      <c r="L23" s="27">
        <v>10866.764590976683</v>
      </c>
      <c r="M23" s="27">
        <v>10600.624208033612</v>
      </c>
      <c r="N23" s="27">
        <v>10247.624776660647</v>
      </c>
      <c r="O23" s="27">
        <v>9748.6744502672591</v>
      </c>
      <c r="P23" s="27">
        <v>9513.7880672615574</v>
      </c>
      <c r="Q23" s="27">
        <v>9186.2288082382438</v>
      </c>
      <c r="R23" s="27">
        <v>8992.834790445424</v>
      </c>
      <c r="S23" s="27">
        <v>8572.5131060751628</v>
      </c>
      <c r="T23" s="27">
        <v>8099.9868073229445</v>
      </c>
      <c r="U23" s="27">
        <v>7766.467574123013</v>
      </c>
      <c r="V23" s="27">
        <v>7371.3414162734007</v>
      </c>
      <c r="W23" s="27">
        <v>6935.1773868643031</v>
      </c>
      <c r="X23" s="27">
        <v>6727.7282062430386</v>
      </c>
      <c r="Y23" s="27">
        <v>6535.4544426636094</v>
      </c>
      <c r="Z23" s="27">
        <v>6331.8671379636689</v>
      </c>
      <c r="AA23" s="27">
        <v>6006.3314473947976</v>
      </c>
      <c r="AB23" s="27">
        <v>5874.940641383746</v>
      </c>
      <c r="AC23" s="27">
        <v>5530.1521568151657</v>
      </c>
      <c r="AD23" s="27">
        <v>5441.859840745954</v>
      </c>
      <c r="AE23" s="27">
        <v>5280.2572036002202</v>
      </c>
      <c r="AF23" s="27">
        <v>5173.1350050436813</v>
      </c>
      <c r="AG23" s="27">
        <v>5016.8889806682091</v>
      </c>
      <c r="AH23" s="27">
        <v>4900.00824442663</v>
      </c>
      <c r="AI23" s="27">
        <v>4787.6997022769683</v>
      </c>
      <c r="AJ23" s="27">
        <v>4683.7604438103081</v>
      </c>
      <c r="AK23" s="27">
        <v>4589.3121560192194</v>
      </c>
      <c r="AL23" s="27">
        <v>4500.171896461834</v>
      </c>
      <c r="AM23" s="27">
        <v>4418.5605468730682</v>
      </c>
      <c r="AN23" s="27">
        <v>4342.7187554103366</v>
      </c>
      <c r="AO23" s="27">
        <v>4273.0429646605407</v>
      </c>
      <c r="AP23" s="27">
        <v>4205.8484416371757</v>
      </c>
      <c r="AQ23" s="27">
        <v>4143.6575909991589</v>
      </c>
      <c r="AR23" s="27">
        <v>4086.4170363759258</v>
      </c>
      <c r="AS23" s="27">
        <v>4033.3760419032769</v>
      </c>
      <c r="AT23" s="27">
        <v>3981.1628466195725</v>
      </c>
      <c r="AU23" s="27">
        <v>3932.435024499533</v>
      </c>
      <c r="AV23" s="27">
        <v>3885.9785351079227</v>
      </c>
      <c r="AW23" s="27">
        <v>3842.5622785388659</v>
      </c>
      <c r="AX23" s="27">
        <v>3799.0410236429889</v>
      </c>
      <c r="AY23" s="27">
        <v>3758.1148758972631</v>
      </c>
      <c r="AZ23" s="27">
        <v>3718.7041676277076</v>
      </c>
      <c r="BA23" s="27">
        <v>3681.6519388929846</v>
      </c>
      <c r="BB23" s="27">
        <v>3644.3397561344646</v>
      </c>
      <c r="BC23" s="27">
        <v>3609.105718276649</v>
      </c>
      <c r="BD23" s="27">
        <v>3574.9663201087205</v>
      </c>
      <c r="BE23" s="27">
        <v>3541.8492221238121</v>
      </c>
      <c r="BF23" s="27">
        <v>3510.6236699717156</v>
      </c>
      <c r="BG23" s="27">
        <v>3478.4869152500905</v>
      </c>
      <c r="BH23" s="27">
        <v>3448.0545277720048</v>
      </c>
      <c r="BI23" s="27">
        <v>3418.4058301948171</v>
      </c>
      <c r="BJ23" s="27">
        <v>3390.3874752070369</v>
      </c>
      <c r="BK23" s="27">
        <v>3361.2936998800978</v>
      </c>
    </row>
    <row r="24" spans="1:63" s="25" customFormat="1">
      <c r="B24" s="186" t="s">
        <v>47</v>
      </c>
      <c r="C24" s="26">
        <v>7597.731701656282</v>
      </c>
      <c r="D24" s="26">
        <v>7204.8327263743777</v>
      </c>
      <c r="E24" s="26">
        <v>7919.6045643619582</v>
      </c>
      <c r="F24" s="26">
        <v>7684.4655118829724</v>
      </c>
      <c r="G24" s="26">
        <v>9686.1613566309879</v>
      </c>
      <c r="H24" s="26">
        <v>10342.035156862008</v>
      </c>
      <c r="I24" s="26">
        <v>10491.080115201406</v>
      </c>
      <c r="J24" s="26">
        <v>10389.580688487624</v>
      </c>
      <c r="K24" s="26">
        <v>10250.040946602698</v>
      </c>
      <c r="L24" s="26">
        <v>9744.2364795391732</v>
      </c>
      <c r="M24" s="26">
        <v>9280.5470303992533</v>
      </c>
      <c r="N24" s="26">
        <v>8967.4354965212933</v>
      </c>
      <c r="O24" s="26">
        <v>8710.3626587221515</v>
      </c>
      <c r="P24" s="26">
        <v>8588.6762582403753</v>
      </c>
      <c r="Q24" s="26">
        <v>8191.9591368304737</v>
      </c>
      <c r="R24" s="26">
        <v>8051.6118443920068</v>
      </c>
      <c r="S24" s="26">
        <v>7674.4405243511483</v>
      </c>
      <c r="T24" s="26">
        <v>7767.8856224377996</v>
      </c>
      <c r="U24" s="26">
        <v>7584.3262777080872</v>
      </c>
      <c r="V24" s="26">
        <v>7214.8648686954057</v>
      </c>
      <c r="W24" s="26">
        <v>7270.8382109384111</v>
      </c>
      <c r="X24" s="26">
        <v>7783.6621043572122</v>
      </c>
      <c r="Y24" s="26">
        <v>8205.4951721649322</v>
      </c>
      <c r="Z24" s="26">
        <v>8274.0255641232015</v>
      </c>
      <c r="AA24" s="26">
        <v>8143.159200215101</v>
      </c>
      <c r="AB24" s="26">
        <v>7956.5232538783221</v>
      </c>
      <c r="AC24" s="26">
        <v>7948.4281754436288</v>
      </c>
      <c r="AD24" s="26">
        <v>8776.9456425061508</v>
      </c>
      <c r="AE24" s="26">
        <v>8745.6438762682337</v>
      </c>
      <c r="AF24" s="26">
        <v>8402.0393919608978</v>
      </c>
      <c r="AG24" s="26">
        <v>8155.9806424559811</v>
      </c>
      <c r="AH24" s="26">
        <v>7934.0925914230593</v>
      </c>
      <c r="AI24" s="26">
        <v>7719.9512834637608</v>
      </c>
      <c r="AJ24" s="26">
        <v>7520.4297691252677</v>
      </c>
      <c r="AK24" s="26">
        <v>7332.9753506789721</v>
      </c>
      <c r="AL24" s="26">
        <v>7135.8728756713963</v>
      </c>
      <c r="AM24" s="26">
        <v>6944.1517896360328</v>
      </c>
      <c r="AN24" s="26">
        <v>6756.0633118141068</v>
      </c>
      <c r="AO24" s="26">
        <v>6577.2172242141733</v>
      </c>
      <c r="AP24" s="26">
        <v>6399.571818805789</v>
      </c>
      <c r="AQ24" s="26">
        <v>6223.9567201833725</v>
      </c>
      <c r="AR24" s="26">
        <v>6115.4729998132843</v>
      </c>
      <c r="AS24" s="26">
        <v>6010.648913250333</v>
      </c>
      <c r="AT24" s="26">
        <v>5900.8507524272027</v>
      </c>
      <c r="AU24" s="26">
        <v>5793.8105482828796</v>
      </c>
      <c r="AV24" s="26">
        <v>5688.6534827425949</v>
      </c>
      <c r="AW24" s="26">
        <v>5590.9930970475161</v>
      </c>
      <c r="AX24" s="26">
        <v>5488.2125874423164</v>
      </c>
      <c r="AY24" s="26">
        <v>5388.8879750111992</v>
      </c>
      <c r="AZ24" s="26">
        <v>5286.6733884263431</v>
      </c>
      <c r="BA24" s="26">
        <v>5196.2601039998372</v>
      </c>
      <c r="BB24" s="26">
        <v>5105.490303082569</v>
      </c>
      <c r="BC24" s="26">
        <v>5022.2668958695667</v>
      </c>
      <c r="BD24" s="26">
        <v>4931.5541976633685</v>
      </c>
      <c r="BE24" s="26">
        <v>4838.5922434255044</v>
      </c>
      <c r="BF24" s="26">
        <v>4758.6547034432606</v>
      </c>
      <c r="BG24" s="26">
        <v>4673.6640806510295</v>
      </c>
      <c r="BH24" s="26">
        <v>4588.0451241893079</v>
      </c>
      <c r="BI24" s="26">
        <v>4507.0479586724223</v>
      </c>
      <c r="BJ24" s="26">
        <v>4440.5826177218005</v>
      </c>
      <c r="BK24" s="26">
        <v>4366.7694388032814</v>
      </c>
    </row>
    <row r="25" spans="1:63" s="25" customFormat="1">
      <c r="B25" s="162" t="s">
        <v>34</v>
      </c>
      <c r="C25" s="2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</row>
    <row r="26" spans="1:63">
      <c r="B26" s="187"/>
      <c r="C26" s="22"/>
    </row>
    <row r="27" spans="1:63">
      <c r="A27" s="19" t="s">
        <v>49</v>
      </c>
      <c r="B27" s="187"/>
    </row>
    <row r="28" spans="1:63" s="6" customFormat="1">
      <c r="A28" s="19"/>
      <c r="B28" s="10" t="s">
        <v>10</v>
      </c>
      <c r="C28" s="11">
        <v>1990</v>
      </c>
      <c r="D28" s="12">
        <v>1991</v>
      </c>
      <c r="E28" s="12">
        <v>1992</v>
      </c>
      <c r="F28" s="12">
        <v>1993</v>
      </c>
      <c r="G28" s="12">
        <v>1994</v>
      </c>
      <c r="H28" s="12">
        <v>1995</v>
      </c>
      <c r="I28" s="12">
        <v>1996</v>
      </c>
      <c r="J28" s="12">
        <v>1997</v>
      </c>
      <c r="K28" s="12">
        <v>1998</v>
      </c>
      <c r="L28" s="12">
        <v>1999</v>
      </c>
      <c r="M28" s="12">
        <v>2000</v>
      </c>
      <c r="N28" s="12">
        <v>2001</v>
      </c>
      <c r="O28" s="12">
        <v>2002</v>
      </c>
      <c r="P28" s="12">
        <v>2003</v>
      </c>
      <c r="Q28" s="12">
        <v>2004</v>
      </c>
      <c r="R28" s="12">
        <v>2005</v>
      </c>
      <c r="S28" s="12">
        <v>2006</v>
      </c>
      <c r="T28" s="12">
        <v>2007</v>
      </c>
      <c r="U28" s="12">
        <v>2008</v>
      </c>
      <c r="V28" s="12">
        <v>2009</v>
      </c>
      <c r="W28" s="12">
        <v>2010</v>
      </c>
      <c r="X28" s="12">
        <v>2011</v>
      </c>
      <c r="Y28" s="12">
        <v>2012</v>
      </c>
      <c r="Z28" s="12">
        <v>2013</v>
      </c>
      <c r="AA28" s="12">
        <v>2014</v>
      </c>
      <c r="AB28" s="12">
        <v>2015</v>
      </c>
      <c r="AC28" s="12">
        <v>2016</v>
      </c>
      <c r="AD28" s="12">
        <v>2017</v>
      </c>
      <c r="AE28" s="12">
        <v>2018</v>
      </c>
      <c r="AF28" s="12">
        <v>2019</v>
      </c>
      <c r="AG28" s="12">
        <v>2020</v>
      </c>
      <c r="AH28" s="12">
        <v>2021</v>
      </c>
      <c r="AI28" s="12">
        <v>2022</v>
      </c>
      <c r="AJ28" s="12">
        <v>2023</v>
      </c>
      <c r="AK28" s="12">
        <v>2024</v>
      </c>
      <c r="AL28" s="12">
        <v>2025</v>
      </c>
      <c r="AM28" s="12">
        <v>2026</v>
      </c>
      <c r="AN28" s="12">
        <v>2027</v>
      </c>
      <c r="AO28" s="12">
        <v>2028</v>
      </c>
      <c r="AP28" s="12">
        <v>2029</v>
      </c>
      <c r="AQ28" s="12">
        <v>2030</v>
      </c>
      <c r="AR28" s="12">
        <v>2031</v>
      </c>
      <c r="AS28" s="12">
        <v>2032</v>
      </c>
      <c r="AT28" s="12">
        <v>2033</v>
      </c>
      <c r="AU28" s="12">
        <v>2034</v>
      </c>
      <c r="AV28" s="12">
        <v>2035</v>
      </c>
      <c r="AW28" s="12">
        <v>2036</v>
      </c>
      <c r="AX28" s="12">
        <v>2037</v>
      </c>
      <c r="AY28" s="12">
        <v>2038</v>
      </c>
      <c r="AZ28" s="12">
        <v>2039</v>
      </c>
      <c r="BA28" s="12">
        <v>2040</v>
      </c>
      <c r="BB28" s="12">
        <v>2041</v>
      </c>
      <c r="BC28" s="12">
        <v>2042</v>
      </c>
      <c r="BD28" s="12">
        <v>2043</v>
      </c>
      <c r="BE28" s="12">
        <v>2044</v>
      </c>
      <c r="BF28" s="12">
        <v>2045</v>
      </c>
      <c r="BG28" s="12">
        <v>2046</v>
      </c>
      <c r="BH28" s="12">
        <v>2047</v>
      </c>
      <c r="BI28" s="12">
        <v>2048</v>
      </c>
      <c r="BJ28" s="12">
        <v>2049</v>
      </c>
      <c r="BK28" s="12">
        <v>2050</v>
      </c>
    </row>
    <row r="29" spans="1:63" s="25" customFormat="1">
      <c r="B29" s="186" t="s">
        <v>43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-758.81711697719584</v>
      </c>
      <c r="AH29" s="26">
        <v>-1255.7546598896988</v>
      </c>
      <c r="AI29" s="26">
        <v>-1764.2878498294904</v>
      </c>
      <c r="AJ29" s="26">
        <v>-2271.2127705557014</v>
      </c>
      <c r="AK29" s="26">
        <v>-2777.8841205037443</v>
      </c>
      <c r="AL29" s="26">
        <v>-3281.594372743044</v>
      </c>
      <c r="AM29" s="26">
        <v>-3771.2783508071825</v>
      </c>
      <c r="AN29" s="26">
        <v>-4260.407961008812</v>
      </c>
      <c r="AO29" s="26">
        <v>-4750.1064024280331</v>
      </c>
      <c r="AP29" s="26">
        <v>-5236.711242653455</v>
      </c>
      <c r="AQ29" s="26">
        <v>-5724.1454564260785</v>
      </c>
      <c r="AR29" s="26">
        <v>-5897.8961869540708</v>
      </c>
      <c r="AS29" s="26">
        <v>-6023.6285548210271</v>
      </c>
      <c r="AT29" s="26">
        <v>-6127.1139770271438</v>
      </c>
      <c r="AU29" s="26">
        <v>-6224.3412210941206</v>
      </c>
      <c r="AV29" s="26">
        <v>-6318.8370227713949</v>
      </c>
      <c r="AW29" s="26">
        <v>-6439.8748559091509</v>
      </c>
      <c r="AX29" s="26">
        <v>-6552.0278967695303</v>
      </c>
      <c r="AY29" s="26">
        <v>-6664.3804764702672</v>
      </c>
      <c r="AZ29" s="26">
        <v>-6775.5026699979353</v>
      </c>
      <c r="BA29" s="26">
        <v>-6887.661145323349</v>
      </c>
      <c r="BB29" s="26">
        <v>-6995.5949542260332</v>
      </c>
      <c r="BC29" s="26">
        <v>-7105.9544146451626</v>
      </c>
      <c r="BD29" s="26">
        <v>-7216.0329868709996</v>
      </c>
      <c r="BE29" s="26">
        <v>-7325.9436767997795</v>
      </c>
      <c r="BF29" s="26">
        <v>-7437.4873470378952</v>
      </c>
      <c r="BG29" s="26">
        <v>-7544.7514391459381</v>
      </c>
      <c r="BH29" s="26">
        <v>-7654.7061682789663</v>
      </c>
      <c r="BI29" s="26">
        <v>-7764.4190503775799</v>
      </c>
      <c r="BJ29" s="26">
        <v>-7875.8120623987543</v>
      </c>
      <c r="BK29" s="26">
        <v>-7982.6202527732858</v>
      </c>
    </row>
    <row r="30" spans="1:63" s="25" customFormat="1">
      <c r="B30" s="186" t="s">
        <v>44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-2.8138474402076099</v>
      </c>
      <c r="AH30" s="26">
        <v>-57.976443128227402</v>
      </c>
      <c r="AI30" s="26">
        <v>-113.09037412676298</v>
      </c>
      <c r="AJ30" s="26">
        <v>-170.91339901146966</v>
      </c>
      <c r="AK30" s="26">
        <v>-225.93000063104409</v>
      </c>
      <c r="AL30" s="26">
        <v>-283.65569613678599</v>
      </c>
      <c r="AM30" s="26">
        <v>-338.57496837739927</v>
      </c>
      <c r="AN30" s="26">
        <v>-396.20333450418002</v>
      </c>
      <c r="AO30" s="26">
        <v>-451.02527736583033</v>
      </c>
      <c r="AP30" s="26">
        <v>-505.79855553800189</v>
      </c>
      <c r="AQ30" s="26">
        <v>-563.28092759633728</v>
      </c>
      <c r="AR30" s="26">
        <v>-547.31778020962156</v>
      </c>
      <c r="AS30" s="26">
        <v>-531.30711989478641</v>
      </c>
      <c r="AT30" s="26">
        <v>-515.24894665182546</v>
      </c>
      <c r="AU30" s="26">
        <v>-499.14326048074236</v>
      </c>
      <c r="AV30" s="26">
        <v>-482.99006138153254</v>
      </c>
      <c r="AW30" s="26">
        <v>-466.78934935420057</v>
      </c>
      <c r="AX30" s="26">
        <v>-450.54112439874734</v>
      </c>
      <c r="AY30" s="26">
        <v>-434.24538651516832</v>
      </c>
      <c r="AZ30" s="26">
        <v>-417.90213570346441</v>
      </c>
      <c r="BA30" s="26">
        <v>-401.51137196363925</v>
      </c>
      <c r="BB30" s="26">
        <v>-402.17047812708461</v>
      </c>
      <c r="BC30" s="26">
        <v>-402.82534750686045</v>
      </c>
      <c r="BD30" s="26">
        <v>-403.47598010296224</v>
      </c>
      <c r="BE30" s="26">
        <v>-404.12237591539633</v>
      </c>
      <c r="BF30" s="26">
        <v>-404.7645349441591</v>
      </c>
      <c r="BG30" s="26">
        <v>-405.40245718925053</v>
      </c>
      <c r="BH30" s="26">
        <v>-406.03614265067154</v>
      </c>
      <c r="BI30" s="26">
        <v>-406.66559132842303</v>
      </c>
      <c r="BJ30" s="26">
        <v>-407.29080322250593</v>
      </c>
      <c r="BK30" s="26">
        <v>-407.91177833291295</v>
      </c>
    </row>
    <row r="31" spans="1:63" s="25" customFormat="1">
      <c r="B31" s="186" t="s">
        <v>80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</row>
    <row r="32" spans="1:63" s="25" customFormat="1">
      <c r="B32" s="186" t="s">
        <v>41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</row>
    <row r="33" spans="1:63" s="25" customFormat="1">
      <c r="B33" s="186" t="s">
        <v>40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</row>
    <row r="34" spans="1:63" s="25" customFormat="1">
      <c r="B34" s="186" t="s">
        <v>45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</row>
    <row r="35" spans="1:63" s="25" customFormat="1">
      <c r="B35" s="186" t="s">
        <v>46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-90.971227948015439</v>
      </c>
      <c r="AH35" s="26">
        <v>-184.33459371058416</v>
      </c>
      <c r="AI35" s="26">
        <v>-278.64594042082172</v>
      </c>
      <c r="AJ35" s="26">
        <v>-373.81392703712481</v>
      </c>
      <c r="AK35" s="26">
        <v>-469.39839684399703</v>
      </c>
      <c r="AL35" s="26">
        <v>-564.99891413759542</v>
      </c>
      <c r="AM35" s="26">
        <v>-597.93235016837207</v>
      </c>
      <c r="AN35" s="26">
        <v>-630.25046844729513</v>
      </c>
      <c r="AO35" s="26">
        <v>-662.03221134947307</v>
      </c>
      <c r="AP35" s="26">
        <v>-693.43478067076649</v>
      </c>
      <c r="AQ35" s="26">
        <v>-724.43137016123001</v>
      </c>
      <c r="AR35" s="26">
        <v>-743.64750002445726</v>
      </c>
      <c r="AS35" s="26">
        <v>-762.70802564573751</v>
      </c>
      <c r="AT35" s="26">
        <v>-781.56126874887559</v>
      </c>
      <c r="AU35" s="26">
        <v>-800.21373841030072</v>
      </c>
      <c r="AV35" s="26">
        <v>-818.43183565098661</v>
      </c>
      <c r="AW35" s="26">
        <v>-835.93687478078209</v>
      </c>
      <c r="AX35" s="26">
        <v>-851.25761047696142</v>
      </c>
      <c r="AY35" s="26">
        <v>-864.64056764629277</v>
      </c>
      <c r="AZ35" s="26">
        <v>-876.37382895143674</v>
      </c>
      <c r="BA35" s="26">
        <v>-886.70085154824847</v>
      </c>
      <c r="BB35" s="26">
        <v>-895.87976506409177</v>
      </c>
      <c r="BC35" s="26">
        <v>-903.91667455432616</v>
      </c>
      <c r="BD35" s="26">
        <v>-910.98516993052181</v>
      </c>
      <c r="BE35" s="26">
        <v>-917.20135442513129</v>
      </c>
      <c r="BF35" s="26">
        <v>-922.6968985983367</v>
      </c>
      <c r="BG35" s="26">
        <v>-927.52475949196014</v>
      </c>
      <c r="BH35" s="26">
        <v>-931.72440571756306</v>
      </c>
      <c r="BI35" s="26">
        <v>-935.39745399116146</v>
      </c>
      <c r="BJ35" s="26">
        <v>-938.62866298183872</v>
      </c>
      <c r="BK35" s="26">
        <v>-941.43155241409113</v>
      </c>
    </row>
    <row r="36" spans="1:63" s="25" customFormat="1">
      <c r="B36" s="186" t="s">
        <v>47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-267.93111858872817</v>
      </c>
      <c r="AH36" s="26">
        <v>-321.70472080678337</v>
      </c>
      <c r="AI36" s="26">
        <v>-377.28170202161255</v>
      </c>
      <c r="AJ36" s="26">
        <v>-433.73643965701649</v>
      </c>
      <c r="AK36" s="26">
        <v>-487.85405129463561</v>
      </c>
      <c r="AL36" s="26">
        <v>-545.64032246141869</v>
      </c>
      <c r="AM36" s="26">
        <v>-712.20849288049885</v>
      </c>
      <c r="AN36" s="26">
        <v>-875.26585877689467</v>
      </c>
      <c r="AO36" s="26">
        <v>-1032.0790469063195</v>
      </c>
      <c r="AP36" s="26">
        <v>-1184.7243448664431</v>
      </c>
      <c r="AQ36" s="26">
        <v>-1331.509465742849</v>
      </c>
      <c r="AR36" s="26">
        <v>-1441.8509621859812</v>
      </c>
      <c r="AS36" s="26">
        <v>-1554.3989589561361</v>
      </c>
      <c r="AT36" s="26">
        <v>-1666.4295767637341</v>
      </c>
      <c r="AU36" s="26">
        <v>-1775.7281831131318</v>
      </c>
      <c r="AV36" s="26">
        <v>-2077.3001283745107</v>
      </c>
      <c r="AW36" s="26">
        <v>-2163.0419957684403</v>
      </c>
      <c r="AX36" s="26">
        <v>-2248.9402715793503</v>
      </c>
      <c r="AY36" s="26">
        <v>-2336.2283578051415</v>
      </c>
      <c r="AZ36" s="26">
        <v>-2422.1993727261188</v>
      </c>
      <c r="BA36" s="26">
        <v>-2487.1623395280208</v>
      </c>
      <c r="BB36" s="26">
        <v>-2480.655988306552</v>
      </c>
      <c r="BC36" s="26">
        <v>-2477.4623738622713</v>
      </c>
      <c r="BD36" s="26">
        <v>-2469.9416907722361</v>
      </c>
      <c r="BE36" s="26">
        <v>-2464.4578443088649</v>
      </c>
      <c r="BF36" s="26">
        <v>-2456.4183246203002</v>
      </c>
      <c r="BG36" s="26">
        <v>-2454.2540887486521</v>
      </c>
      <c r="BH36" s="26">
        <v>-2450.7759496704043</v>
      </c>
      <c r="BI36" s="26">
        <v>-2447.4031858783924</v>
      </c>
      <c r="BJ36" s="26">
        <v>-2447.2997027222168</v>
      </c>
      <c r="BK36" s="26">
        <v>-2456.0651346081004</v>
      </c>
    </row>
    <row r="37" spans="1:63" s="25" customFormat="1">
      <c r="B37" s="162" t="s">
        <v>34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</row>
    <row r="39" spans="1:63" s="6" customFormat="1">
      <c r="A39" s="19"/>
      <c r="B39" s="10" t="s">
        <v>10</v>
      </c>
      <c r="C39" s="11">
        <v>1990</v>
      </c>
      <c r="D39" s="12">
        <v>1991</v>
      </c>
      <c r="E39" s="12">
        <v>1992</v>
      </c>
      <c r="F39" s="12">
        <v>1993</v>
      </c>
      <c r="G39" s="12">
        <v>1994</v>
      </c>
      <c r="H39" s="12">
        <v>1995</v>
      </c>
      <c r="I39" s="12">
        <v>1996</v>
      </c>
      <c r="J39" s="12">
        <v>1997</v>
      </c>
      <c r="K39" s="12">
        <v>1998</v>
      </c>
      <c r="L39" s="12">
        <v>1999</v>
      </c>
      <c r="M39" s="12">
        <v>2000</v>
      </c>
      <c r="N39" s="12">
        <v>2001</v>
      </c>
      <c r="O39" s="12">
        <v>2002</v>
      </c>
      <c r="P39" s="12">
        <v>2003</v>
      </c>
      <c r="Q39" s="12">
        <v>2004</v>
      </c>
      <c r="R39" s="12">
        <v>2005</v>
      </c>
      <c r="S39" s="12">
        <v>2006</v>
      </c>
      <c r="T39" s="12">
        <v>2007</v>
      </c>
      <c r="U39" s="12">
        <v>2008</v>
      </c>
      <c r="V39" s="12">
        <v>2009</v>
      </c>
      <c r="W39" s="12">
        <v>2010</v>
      </c>
      <c r="X39" s="12">
        <v>2011</v>
      </c>
      <c r="Y39" s="12">
        <v>2012</v>
      </c>
      <c r="Z39" s="12">
        <v>2013</v>
      </c>
      <c r="AA39" s="12">
        <v>2014</v>
      </c>
      <c r="AB39" s="12">
        <v>2015</v>
      </c>
      <c r="AC39" s="12">
        <v>2016</v>
      </c>
      <c r="AD39" s="12">
        <v>2017</v>
      </c>
      <c r="AE39" s="12">
        <v>2018</v>
      </c>
      <c r="AF39" s="12">
        <v>2019</v>
      </c>
      <c r="AG39" s="12">
        <v>2020</v>
      </c>
      <c r="AH39" s="12">
        <v>2021</v>
      </c>
      <c r="AI39" s="12">
        <v>2022</v>
      </c>
      <c r="AJ39" s="12">
        <v>2023</v>
      </c>
      <c r="AK39" s="12">
        <v>2024</v>
      </c>
      <c r="AL39" s="12">
        <v>2025</v>
      </c>
      <c r="AM39" s="12">
        <v>2026</v>
      </c>
      <c r="AN39" s="12">
        <v>2027</v>
      </c>
      <c r="AO39" s="12">
        <v>2028</v>
      </c>
      <c r="AP39" s="12">
        <v>2029</v>
      </c>
      <c r="AQ39" s="12">
        <v>2030</v>
      </c>
      <c r="AR39" s="12">
        <v>2031</v>
      </c>
      <c r="AS39" s="12">
        <v>2032</v>
      </c>
      <c r="AT39" s="12">
        <v>2033</v>
      </c>
      <c r="AU39" s="12">
        <v>2034</v>
      </c>
      <c r="AV39" s="12">
        <v>2035</v>
      </c>
      <c r="AW39" s="12">
        <v>2036</v>
      </c>
      <c r="AX39" s="12">
        <v>2037</v>
      </c>
      <c r="AY39" s="12">
        <v>2038</v>
      </c>
      <c r="AZ39" s="12">
        <v>2039</v>
      </c>
      <c r="BA39" s="12">
        <v>2040</v>
      </c>
      <c r="BB39" s="12">
        <v>2041</v>
      </c>
      <c r="BC39" s="12">
        <v>2042</v>
      </c>
      <c r="BD39" s="12">
        <v>2043</v>
      </c>
      <c r="BE39" s="12">
        <v>2044</v>
      </c>
      <c r="BF39" s="12">
        <v>2045</v>
      </c>
      <c r="BG39" s="12">
        <v>2046</v>
      </c>
      <c r="BH39" s="12">
        <v>2047</v>
      </c>
      <c r="BI39" s="12">
        <v>2048</v>
      </c>
      <c r="BJ39" s="12">
        <v>2049</v>
      </c>
      <c r="BK39" s="12">
        <v>2050</v>
      </c>
    </row>
    <row r="40" spans="1:63" s="25" customFormat="1">
      <c r="B40" s="186" t="s">
        <v>81</v>
      </c>
      <c r="C40" s="26">
        <v>9604.7720791993888</v>
      </c>
      <c r="D40" s="26">
        <v>9534.8444022853892</v>
      </c>
      <c r="E40" s="26">
        <v>9527.057036475966</v>
      </c>
      <c r="F40" s="26">
        <v>9378.8150631009539</v>
      </c>
      <c r="G40" s="26">
        <v>9266.6666476054943</v>
      </c>
      <c r="H40" s="26">
        <v>9024.4157430735577</v>
      </c>
      <c r="I40" s="26">
        <v>8789.8988961558025</v>
      </c>
      <c r="J40" s="26">
        <v>8516.8034721320601</v>
      </c>
      <c r="K40" s="26">
        <v>8199.5555572067697</v>
      </c>
      <c r="L40" s="26">
        <v>7896.5482841501171</v>
      </c>
      <c r="M40" s="26">
        <v>7612.4918466535773</v>
      </c>
      <c r="N40" s="26">
        <v>7334.4916678005247</v>
      </c>
      <c r="O40" s="26">
        <v>7049.567574534196</v>
      </c>
      <c r="P40" s="26">
        <v>6754.2563657692908</v>
      </c>
      <c r="Q40" s="26">
        <v>6435.6821005250167</v>
      </c>
      <c r="R40" s="26">
        <v>6129.9564142466188</v>
      </c>
      <c r="S40" s="26">
        <v>5814.5180359211754</v>
      </c>
      <c r="T40" s="26">
        <v>5519.1981593818145</v>
      </c>
      <c r="U40" s="26">
        <v>5177.0843761734341</v>
      </c>
      <c r="V40" s="26">
        <v>4869.7682424834275</v>
      </c>
      <c r="W40" s="26">
        <v>4553.2032353216582</v>
      </c>
      <c r="X40" s="26">
        <v>4301.9881216681442</v>
      </c>
      <c r="Y40" s="26">
        <v>4086.5809495368053</v>
      </c>
      <c r="Z40" s="26">
        <v>3881.3593357092527</v>
      </c>
      <c r="AA40" s="26">
        <v>3658.8292597524564</v>
      </c>
      <c r="AB40" s="26">
        <v>3466.5847795778345</v>
      </c>
      <c r="AC40" s="26">
        <v>3267.1100536426438</v>
      </c>
      <c r="AD40" s="26">
        <v>3111.9548228011986</v>
      </c>
      <c r="AE40" s="26">
        <v>2949.43472078887</v>
      </c>
      <c r="AF40" s="26">
        <v>2810.7982676196648</v>
      </c>
      <c r="AG40" s="26">
        <v>2681.8378503483978</v>
      </c>
      <c r="AH40" s="26">
        <v>2560.1646784280924</v>
      </c>
      <c r="AI40" s="26">
        <v>2445.5628106135609</v>
      </c>
      <c r="AJ40" s="26">
        <v>2336.8398063850509</v>
      </c>
      <c r="AK40" s="26">
        <v>2233.2885323143132</v>
      </c>
      <c r="AL40" s="26">
        <v>2134.3015588358448</v>
      </c>
      <c r="AM40" s="26">
        <v>2039.3519024118289</v>
      </c>
      <c r="AN40" s="26">
        <v>1951.0206667917485</v>
      </c>
      <c r="AO40" s="26">
        <v>1868.5222647099431</v>
      </c>
      <c r="AP40" s="26">
        <v>1791.1764332517496</v>
      </c>
      <c r="AQ40" s="26">
        <v>1718.3921479321962</v>
      </c>
      <c r="AR40" s="26">
        <v>1649.6542805651347</v>
      </c>
      <c r="AS40" s="26">
        <v>1584.5234461204993</v>
      </c>
      <c r="AT40" s="26">
        <v>1522.6003172049739</v>
      </c>
      <c r="AU40" s="26">
        <v>1463.5338815091486</v>
      </c>
      <c r="AV40" s="26">
        <v>1407.3300271278333</v>
      </c>
      <c r="AW40" s="26">
        <v>1354.320711496837</v>
      </c>
      <c r="AX40" s="26">
        <v>1305.4782439072517</v>
      </c>
      <c r="AY40" s="26">
        <v>1260.3240498086957</v>
      </c>
      <c r="AZ40" s="26">
        <v>1218.4454574596216</v>
      </c>
      <c r="BA40" s="26">
        <v>1179.4854349421619</v>
      </c>
      <c r="BB40" s="26">
        <v>1143.1340779768925</v>
      </c>
      <c r="BC40" s="26">
        <v>1109.1215354386513</v>
      </c>
      <c r="BD40" s="26">
        <v>1077.2121112025391</v>
      </c>
      <c r="BE40" s="26">
        <v>1047.1993267106761</v>
      </c>
      <c r="BF40" s="26">
        <v>1018.9017707673845</v>
      </c>
      <c r="BG40" s="26">
        <v>992.15959960611519</v>
      </c>
      <c r="BH40" s="26">
        <v>966.83157619825613</v>
      </c>
      <c r="BI40" s="26">
        <v>942.79256214176132</v>
      </c>
      <c r="BJ40" s="26">
        <v>919.93138601527482</v>
      </c>
      <c r="BK40" s="26">
        <v>898.14902500983771</v>
      </c>
    </row>
    <row r="41" spans="1:63" s="25" customFormat="1">
      <c r="B41" s="186" t="s">
        <v>82</v>
      </c>
      <c r="C41" s="26">
        <v>234.76538274806074</v>
      </c>
      <c r="D41" s="26">
        <v>232.19233191997688</v>
      </c>
      <c r="E41" s="26">
        <v>232.69274798340837</v>
      </c>
      <c r="F41" s="26">
        <v>233.24461147207893</v>
      </c>
      <c r="G41" s="26">
        <v>232.08943706949879</v>
      </c>
      <c r="H41" s="26">
        <v>232.61544935502752</v>
      </c>
      <c r="I41" s="26">
        <v>233.19913890565715</v>
      </c>
      <c r="J41" s="26">
        <v>234.29378591065716</v>
      </c>
      <c r="K41" s="26">
        <v>233.07134267761717</v>
      </c>
      <c r="L41" s="26">
        <v>234.02743015579716</v>
      </c>
      <c r="M41" s="26">
        <v>235.25246679241718</v>
      </c>
      <c r="N41" s="26">
        <v>237.40731662245716</v>
      </c>
      <c r="O41" s="26">
        <v>301.18840716783427</v>
      </c>
      <c r="P41" s="26">
        <v>354.07485131001999</v>
      </c>
      <c r="Q41" s="26">
        <v>365.53318013136112</v>
      </c>
      <c r="R41" s="26">
        <v>414.40765615059684</v>
      </c>
      <c r="S41" s="26">
        <v>427.8147606939981</v>
      </c>
      <c r="T41" s="26">
        <v>413.16087510841487</v>
      </c>
      <c r="U41" s="26">
        <v>464.43040128705104</v>
      </c>
      <c r="V41" s="26">
        <v>460.35674647204843</v>
      </c>
      <c r="W41" s="26">
        <v>401.80332770500269</v>
      </c>
      <c r="X41" s="26">
        <v>444.244158783633</v>
      </c>
      <c r="Y41" s="26">
        <v>439.75779134601999</v>
      </c>
      <c r="Z41" s="26">
        <v>434.87904965755519</v>
      </c>
      <c r="AA41" s="26">
        <v>433.03472180024426</v>
      </c>
      <c r="AB41" s="26">
        <v>441.32156168033725</v>
      </c>
      <c r="AC41" s="26">
        <v>446.38590074031367</v>
      </c>
      <c r="AD41" s="26">
        <v>387.82733833594841</v>
      </c>
      <c r="AE41" s="26">
        <v>384.50400485071049</v>
      </c>
      <c r="AF41" s="26">
        <v>383.47998165871053</v>
      </c>
      <c r="AG41" s="26">
        <v>383.58140356123317</v>
      </c>
      <c r="AH41" s="26">
        <v>383.38253824147512</v>
      </c>
      <c r="AI41" s="26">
        <v>383.15877221736605</v>
      </c>
      <c r="AJ41" s="26">
        <v>382.91755976642548</v>
      </c>
      <c r="AK41" s="26">
        <v>382.71498219819597</v>
      </c>
      <c r="AL41" s="26">
        <v>382.41658917151034</v>
      </c>
      <c r="AM41" s="26">
        <v>382.15800927002306</v>
      </c>
      <c r="AN41" s="26">
        <v>381.89459978314022</v>
      </c>
      <c r="AO41" s="26">
        <v>381.67071409357175</v>
      </c>
      <c r="AP41" s="26">
        <v>381.35429335693942</v>
      </c>
      <c r="AQ41" s="26">
        <v>381.07770938130642</v>
      </c>
      <c r="AR41" s="26">
        <v>380.87454489490364</v>
      </c>
      <c r="AS41" s="26">
        <v>380.70845872669634</v>
      </c>
      <c r="AT41" s="26">
        <v>380.45609074909237</v>
      </c>
      <c r="AU41" s="26">
        <v>380.24114710649263</v>
      </c>
      <c r="AV41" s="26">
        <v>380.02270292365614</v>
      </c>
      <c r="AW41" s="26">
        <v>379.84091332279081</v>
      </c>
      <c r="AX41" s="26">
        <v>379.57595297325088</v>
      </c>
      <c r="AY41" s="26">
        <v>379.34823376441403</v>
      </c>
      <c r="AZ41" s="26">
        <v>379.11804804968858</v>
      </c>
      <c r="BA41" s="26">
        <v>378.92457074241611</v>
      </c>
      <c r="BB41" s="26">
        <v>378.65170957411181</v>
      </c>
      <c r="BC41" s="26">
        <v>378.41635051705822</v>
      </c>
      <c r="BD41" s="26">
        <v>378.18009439504686</v>
      </c>
      <c r="BE41" s="26">
        <v>377.94334746605347</v>
      </c>
      <c r="BF41" s="26">
        <v>377.74371763041279</v>
      </c>
      <c r="BG41" s="26">
        <v>377.46973798730033</v>
      </c>
      <c r="BH41" s="26">
        <v>377.23336243981737</v>
      </c>
      <c r="BI41" s="26">
        <v>376.99745656206494</v>
      </c>
      <c r="BJ41" s="26">
        <v>376.79802945873251</v>
      </c>
      <c r="BK41" s="26">
        <v>376.5270388083029</v>
      </c>
    </row>
    <row r="42" spans="1:63" s="25" customFormat="1">
      <c r="B42" s="186" t="s">
        <v>83</v>
      </c>
      <c r="C42" s="26">
        <v>13713.829333594516</v>
      </c>
      <c r="D42" s="26">
        <v>13794.046158696616</v>
      </c>
      <c r="E42" s="26">
        <v>14975.575424064171</v>
      </c>
      <c r="F42" s="26">
        <v>14763.327173345646</v>
      </c>
      <c r="G42" s="26">
        <v>17420.169660147156</v>
      </c>
      <c r="H42" s="26">
        <v>17842.021226353034</v>
      </c>
      <c r="I42" s="26">
        <v>18395.017472713687</v>
      </c>
      <c r="J42" s="26">
        <v>19033.508541170515</v>
      </c>
      <c r="K42" s="26">
        <v>19032.363084790584</v>
      </c>
      <c r="L42" s="26">
        <v>18861.820494925887</v>
      </c>
      <c r="M42" s="26">
        <v>18965.913547657397</v>
      </c>
      <c r="N42" s="26">
        <v>17681.406557795653</v>
      </c>
      <c r="O42" s="26">
        <v>16992.656383037011</v>
      </c>
      <c r="P42" s="26">
        <v>17034.692049542846</v>
      </c>
      <c r="Q42" s="26">
        <v>16527.252841695259</v>
      </c>
      <c r="R42" s="26">
        <v>16146.902360234091</v>
      </c>
      <c r="S42" s="26">
        <v>15242.268927714502</v>
      </c>
      <c r="T42" s="26">
        <v>15297.810830051805</v>
      </c>
      <c r="U42" s="26">
        <v>16259.141411711953</v>
      </c>
      <c r="V42" s="26">
        <v>13779.288296305043</v>
      </c>
      <c r="W42" s="26">
        <v>14012.452811639094</v>
      </c>
      <c r="X42" s="26">
        <v>13259.583732174564</v>
      </c>
      <c r="Y42" s="26">
        <v>13842.762187799295</v>
      </c>
      <c r="Z42" s="26">
        <v>13739.478452188714</v>
      </c>
      <c r="AA42" s="26">
        <v>13152.997724302457</v>
      </c>
      <c r="AB42" s="26">
        <v>13163.663998216347</v>
      </c>
      <c r="AC42" s="26">
        <v>12413.855391735531</v>
      </c>
      <c r="AD42" s="26">
        <v>12183.80784711158</v>
      </c>
      <c r="AE42" s="26">
        <v>13065.595237918571</v>
      </c>
      <c r="AF42" s="26">
        <v>12976.16573873887</v>
      </c>
      <c r="AG42" s="26">
        <v>12135.613623495472</v>
      </c>
      <c r="AH42" s="26">
        <v>11376.16792526455</v>
      </c>
      <c r="AI42" s="26">
        <v>10644.163200391105</v>
      </c>
      <c r="AJ42" s="26">
        <v>9935.8936346760711</v>
      </c>
      <c r="AK42" s="26">
        <v>9263.006337978728</v>
      </c>
      <c r="AL42" s="26">
        <v>8606.2253709707165</v>
      </c>
      <c r="AM42" s="26">
        <v>8050.0146185309641</v>
      </c>
      <c r="AN42" s="26">
        <v>7515.7189980807298</v>
      </c>
      <c r="AO42" s="26">
        <v>7011.5217473929542</v>
      </c>
      <c r="AP42" s="26">
        <v>6525.7334674094964</v>
      </c>
      <c r="AQ42" s="26">
        <v>6064.6736766541644</v>
      </c>
      <c r="AR42" s="26">
        <v>5736.8611254500602</v>
      </c>
      <c r="AS42" s="26">
        <v>5431.2787444951</v>
      </c>
      <c r="AT42" s="26">
        <v>5133.5052200474847</v>
      </c>
      <c r="AU42" s="26">
        <v>4845.9149122359795</v>
      </c>
      <c r="AV42" s="26">
        <v>4566.7857343508376</v>
      </c>
      <c r="AW42" s="26">
        <v>4535.7020796137404</v>
      </c>
      <c r="AX42" s="26">
        <v>4505.4581301398657</v>
      </c>
      <c r="AY42" s="26">
        <v>4475.1819782892917</v>
      </c>
      <c r="AZ42" s="26">
        <v>4444.8080747963668</v>
      </c>
      <c r="BA42" s="26">
        <v>4414.3715463143499</v>
      </c>
      <c r="BB42" s="26">
        <v>4402.8856278810863</v>
      </c>
      <c r="BC42" s="26">
        <v>4391.4094292912987</v>
      </c>
      <c r="BD42" s="26">
        <v>4379.8825006609986</v>
      </c>
      <c r="BE42" s="26">
        <v>4368.3412723331112</v>
      </c>
      <c r="BF42" s="26">
        <v>4356.795836450623</v>
      </c>
      <c r="BG42" s="26">
        <v>4345.2323104656625</v>
      </c>
      <c r="BH42" s="26">
        <v>4333.7258221127186</v>
      </c>
      <c r="BI42" s="26">
        <v>4322.2097290624642</v>
      </c>
      <c r="BJ42" s="26">
        <v>4310.7076529449469</v>
      </c>
      <c r="BK42" s="26">
        <v>4299.195897721298</v>
      </c>
    </row>
    <row r="43" spans="1:63" s="25" customFormat="1">
      <c r="B43" s="186" t="s">
        <v>84</v>
      </c>
      <c r="C43" s="26">
        <v>11115.229834195532</v>
      </c>
      <c r="D43" s="26">
        <v>11302.123305741196</v>
      </c>
      <c r="E43" s="26">
        <v>12076.719436838996</v>
      </c>
      <c r="F43" s="26">
        <v>11368.491244540061</v>
      </c>
      <c r="G43" s="26">
        <v>12449.121606126428</v>
      </c>
      <c r="H43" s="26">
        <v>12744.046923300348</v>
      </c>
      <c r="I43" s="26">
        <v>12829.132337546116</v>
      </c>
      <c r="J43" s="26">
        <v>13820.884129623993</v>
      </c>
      <c r="K43" s="26">
        <v>14033.88785573872</v>
      </c>
      <c r="L43" s="26">
        <v>14176.537242139271</v>
      </c>
      <c r="M43" s="26">
        <v>15511.26624178931</v>
      </c>
      <c r="N43" s="26">
        <v>16434.77806181983</v>
      </c>
      <c r="O43" s="26">
        <v>17256.55169960147</v>
      </c>
      <c r="P43" s="26">
        <v>18191.346203483645</v>
      </c>
      <c r="Q43" s="26">
        <v>18040.796246631704</v>
      </c>
      <c r="R43" s="26">
        <v>17792.63094689131</v>
      </c>
      <c r="S43" s="26">
        <v>17027.148528985093</v>
      </c>
      <c r="T43" s="26">
        <v>17419.832368080755</v>
      </c>
      <c r="U43" s="26">
        <v>17605.350812025077</v>
      </c>
      <c r="V43" s="26">
        <v>16515.867091083936</v>
      </c>
      <c r="W43" s="26">
        <v>16902.807836667715</v>
      </c>
      <c r="X43" s="26">
        <v>16943.002336851561</v>
      </c>
      <c r="Y43" s="26">
        <v>18056.05433216054</v>
      </c>
      <c r="Z43" s="26">
        <v>17581.455275792319</v>
      </c>
      <c r="AA43" s="26">
        <v>17329.843865827046</v>
      </c>
      <c r="AB43" s="26">
        <v>17766.374791949249</v>
      </c>
      <c r="AC43" s="26">
        <v>18577.892598358769</v>
      </c>
      <c r="AD43" s="26">
        <v>19139.456888102326</v>
      </c>
      <c r="AE43" s="26">
        <v>18985.890182879222</v>
      </c>
      <c r="AF43" s="26">
        <v>19298.475423999724</v>
      </c>
      <c r="AG43" s="26">
        <v>19128.415690024074</v>
      </c>
      <c r="AH43" s="26">
        <v>19085.39067596852</v>
      </c>
      <c r="AI43" s="26">
        <v>19029.59016711179</v>
      </c>
      <c r="AJ43" s="26">
        <v>18946.266403304788</v>
      </c>
      <c r="AK43" s="26">
        <v>18857.410815953081</v>
      </c>
      <c r="AL43" s="26">
        <v>18700.909052560768</v>
      </c>
      <c r="AM43" s="26">
        <v>18552.129789836112</v>
      </c>
      <c r="AN43" s="26">
        <v>18377.361859800538</v>
      </c>
      <c r="AO43" s="26">
        <v>18199.474606343214</v>
      </c>
      <c r="AP43" s="26">
        <v>17951.674399598138</v>
      </c>
      <c r="AQ43" s="26">
        <v>17700.310521000927</v>
      </c>
      <c r="AR43" s="26">
        <v>17715.391278272094</v>
      </c>
      <c r="AS43" s="26">
        <v>17780.419533294509</v>
      </c>
      <c r="AT43" s="26">
        <v>17806.561332728132</v>
      </c>
      <c r="AU43" s="26">
        <v>17852.753711388756</v>
      </c>
      <c r="AV43" s="26">
        <v>17892.385208790449</v>
      </c>
      <c r="AW43" s="26">
        <v>17677.291904788468</v>
      </c>
      <c r="AX43" s="26">
        <v>17417.871902386702</v>
      </c>
      <c r="AY43" s="26">
        <v>17182.846117875066</v>
      </c>
      <c r="AZ43" s="26">
        <v>16948.244826474907</v>
      </c>
      <c r="BA43" s="26">
        <v>16736.810640448177</v>
      </c>
      <c r="BB43" s="26">
        <v>16511.845095403722</v>
      </c>
      <c r="BC43" s="26">
        <v>16308.885463144916</v>
      </c>
      <c r="BD43" s="26">
        <v>16105.915837435357</v>
      </c>
      <c r="BE43" s="26">
        <v>15904.959576601255</v>
      </c>
      <c r="BF43" s="26">
        <v>15720.22693762525</v>
      </c>
      <c r="BG43" s="26">
        <v>15499.2646427858</v>
      </c>
      <c r="BH43" s="26">
        <v>15297.653783061629</v>
      </c>
      <c r="BI43" s="26">
        <v>15098.472653335954</v>
      </c>
      <c r="BJ43" s="26">
        <v>14914.994648388687</v>
      </c>
      <c r="BK43" s="26">
        <v>14695.88889871523</v>
      </c>
    </row>
    <row r="44" spans="1:63" s="25" customFormat="1">
      <c r="B44" s="21" t="s">
        <v>57</v>
      </c>
      <c r="C44" s="26">
        <v>7597.731701656282</v>
      </c>
      <c r="D44" s="26">
        <v>7204.8327263743777</v>
      </c>
      <c r="E44" s="26">
        <v>7919.6045643619582</v>
      </c>
      <c r="F44" s="26">
        <v>7684.4655118829724</v>
      </c>
      <c r="G44" s="26">
        <v>9686.1613566309879</v>
      </c>
      <c r="H44" s="26">
        <v>10342.035156862008</v>
      </c>
      <c r="I44" s="26">
        <v>10491.080115201406</v>
      </c>
      <c r="J44" s="26">
        <v>10389.580688487624</v>
      </c>
      <c r="K44" s="26">
        <v>10250.040946602698</v>
      </c>
      <c r="L44" s="26">
        <v>9744.2364795391732</v>
      </c>
      <c r="M44" s="26">
        <v>9280.5470303992533</v>
      </c>
      <c r="N44" s="26">
        <v>8967.4354965212933</v>
      </c>
      <c r="O44" s="26">
        <v>8710.3626587221515</v>
      </c>
      <c r="P44" s="26">
        <v>8588.6762582403753</v>
      </c>
      <c r="Q44" s="26">
        <v>8191.9591368304737</v>
      </c>
      <c r="R44" s="26">
        <v>8051.6118443920068</v>
      </c>
      <c r="S44" s="26">
        <v>7674.4405243511483</v>
      </c>
      <c r="T44" s="26">
        <v>7767.8856224377996</v>
      </c>
      <c r="U44" s="26">
        <v>7584.3262777080872</v>
      </c>
      <c r="V44" s="26">
        <v>7214.8648686954057</v>
      </c>
      <c r="W44" s="26">
        <v>7270.8382109384111</v>
      </c>
      <c r="X44" s="26">
        <v>7783.6621043572122</v>
      </c>
      <c r="Y44" s="26">
        <v>8205.4951721649322</v>
      </c>
      <c r="Z44" s="26">
        <v>8274.0255641232015</v>
      </c>
      <c r="AA44" s="26">
        <v>8143.159200215101</v>
      </c>
      <c r="AB44" s="26">
        <v>7956.5232538783221</v>
      </c>
      <c r="AC44" s="26">
        <v>7948.4281754436288</v>
      </c>
      <c r="AD44" s="26">
        <v>8814.739151949685</v>
      </c>
      <c r="AE44" s="26">
        <v>8562.7695670422545</v>
      </c>
      <c r="AF44" s="26">
        <v>8224.9298683801535</v>
      </c>
      <c r="AG44" s="26">
        <v>7888.0495238672529</v>
      </c>
      <c r="AH44" s="26">
        <v>7612.3878706162759</v>
      </c>
      <c r="AI44" s="26">
        <v>7342.6695814421482</v>
      </c>
      <c r="AJ44" s="26">
        <v>7086.6933294682512</v>
      </c>
      <c r="AK44" s="26">
        <v>6845.1212993843365</v>
      </c>
      <c r="AL44" s="26">
        <v>6590.2325532099776</v>
      </c>
      <c r="AM44" s="26">
        <v>6231.943296755534</v>
      </c>
      <c r="AN44" s="26">
        <v>5880.7974530372121</v>
      </c>
      <c r="AO44" s="26">
        <v>5545.1381773078538</v>
      </c>
      <c r="AP44" s="26">
        <v>5214.8474739393459</v>
      </c>
      <c r="AQ44" s="26">
        <v>4892.4472544405235</v>
      </c>
      <c r="AR44" s="26">
        <v>4673.6220376273031</v>
      </c>
      <c r="AS44" s="26">
        <v>4456.2499542941969</v>
      </c>
      <c r="AT44" s="26">
        <v>4234.4211756634686</v>
      </c>
      <c r="AU44" s="26">
        <v>4018.0823651697478</v>
      </c>
      <c r="AV44" s="26">
        <v>3611.3533543680842</v>
      </c>
      <c r="AW44" s="26">
        <v>3427.9511012790758</v>
      </c>
      <c r="AX44" s="26">
        <v>3239.272315862966</v>
      </c>
      <c r="AY44" s="26">
        <v>3052.6596172060576</v>
      </c>
      <c r="AZ44" s="26">
        <v>2864.4740157002243</v>
      </c>
      <c r="BA44" s="26">
        <v>2709.0977644718164</v>
      </c>
      <c r="BB44" s="26">
        <v>2624.834314776017</v>
      </c>
      <c r="BC44" s="26">
        <v>2544.8045220072954</v>
      </c>
      <c r="BD44" s="26">
        <v>2461.6125068911324</v>
      </c>
      <c r="BE44" s="26">
        <v>2374.1343991166395</v>
      </c>
      <c r="BF44" s="26">
        <v>2302.2363788229604</v>
      </c>
      <c r="BG44" s="26">
        <v>2219.4099919023774</v>
      </c>
      <c r="BH44" s="26">
        <v>2137.2691745189036</v>
      </c>
      <c r="BI44" s="26">
        <v>2059.6447727940299</v>
      </c>
      <c r="BJ44" s="26">
        <v>1993.2829149995837</v>
      </c>
      <c r="BK44" s="26">
        <v>1910.7043041951811</v>
      </c>
    </row>
    <row r="45" spans="1:63" s="25" customFormat="1">
      <c r="B45" s="188" t="s">
        <v>48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758.81711697719584</v>
      </c>
      <c r="AH45" s="26">
        <v>1255.7546598896988</v>
      </c>
      <c r="AI45" s="26">
        <v>1764.2878498294904</v>
      </c>
      <c r="AJ45" s="26">
        <v>2271.2127705557014</v>
      </c>
      <c r="AK45" s="26">
        <v>2777.8841205037443</v>
      </c>
      <c r="AL45" s="26">
        <v>3281.594372743044</v>
      </c>
      <c r="AM45" s="26">
        <v>3771.2783508071825</v>
      </c>
      <c r="AN45" s="26">
        <v>4260.407961008812</v>
      </c>
      <c r="AO45" s="26">
        <v>4750.1064024280331</v>
      </c>
      <c r="AP45" s="26">
        <v>5236.711242653455</v>
      </c>
      <c r="AQ45" s="26">
        <v>5724.1454564260785</v>
      </c>
      <c r="AR45" s="26">
        <v>5897.8961869540708</v>
      </c>
      <c r="AS45" s="26">
        <v>6023.6285548210271</v>
      </c>
      <c r="AT45" s="26">
        <v>6127.1139770271438</v>
      </c>
      <c r="AU45" s="26">
        <v>6224.3412210941206</v>
      </c>
      <c r="AV45" s="26">
        <v>6318.8370227713949</v>
      </c>
      <c r="AW45" s="26">
        <v>6439.8748559091509</v>
      </c>
      <c r="AX45" s="26">
        <v>6552.0278967695303</v>
      </c>
      <c r="AY45" s="26">
        <v>6664.3804764702672</v>
      </c>
      <c r="AZ45" s="26">
        <v>6775.5026699979353</v>
      </c>
      <c r="BA45" s="26">
        <v>6887.661145323349</v>
      </c>
      <c r="BB45" s="26">
        <v>6995.5949542260332</v>
      </c>
      <c r="BC45" s="26">
        <v>7105.9544146451626</v>
      </c>
      <c r="BD45" s="26">
        <v>7216.0329868709996</v>
      </c>
      <c r="BE45" s="26">
        <v>7325.9436767997795</v>
      </c>
      <c r="BF45" s="26">
        <v>7437.4873470378952</v>
      </c>
      <c r="BG45" s="26">
        <v>7544.7514391459381</v>
      </c>
      <c r="BH45" s="26">
        <v>7654.7061682789663</v>
      </c>
      <c r="BI45" s="26">
        <v>7764.4190503775799</v>
      </c>
      <c r="BJ45" s="26">
        <v>7875.8120623987543</v>
      </c>
      <c r="BK45" s="26">
        <v>7982.6202527732858</v>
      </c>
    </row>
    <row r="46" spans="1:63" s="25" customFormat="1">
      <c r="B46" s="189" t="s">
        <v>44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2.8138474402076099</v>
      </c>
      <c r="AH46" s="26">
        <v>57.976443128227402</v>
      </c>
      <c r="AI46" s="26">
        <v>113.09037412676298</v>
      </c>
      <c r="AJ46" s="26">
        <v>170.91339901146966</v>
      </c>
      <c r="AK46" s="26">
        <v>225.93000063104409</v>
      </c>
      <c r="AL46" s="26">
        <v>283.65569613678599</v>
      </c>
      <c r="AM46" s="26">
        <v>338.57496837739927</v>
      </c>
      <c r="AN46" s="26">
        <v>396.20333450418002</v>
      </c>
      <c r="AO46" s="26">
        <v>451.02527736583033</v>
      </c>
      <c r="AP46" s="26">
        <v>505.79855553800189</v>
      </c>
      <c r="AQ46" s="26">
        <v>563.28092759633728</v>
      </c>
      <c r="AR46" s="26">
        <v>547.31778020962156</v>
      </c>
      <c r="AS46" s="26">
        <v>531.30711989478641</v>
      </c>
      <c r="AT46" s="26">
        <v>515.24894665182546</v>
      </c>
      <c r="AU46" s="26">
        <v>499.14326048074236</v>
      </c>
      <c r="AV46" s="26">
        <v>482.99006138153254</v>
      </c>
      <c r="AW46" s="26">
        <v>466.78934935420057</v>
      </c>
      <c r="AX46" s="26">
        <v>450.54112439874734</v>
      </c>
      <c r="AY46" s="26">
        <v>434.24538651516832</v>
      </c>
      <c r="AZ46" s="26">
        <v>417.90213570346441</v>
      </c>
      <c r="BA46" s="26">
        <v>401.51137196363925</v>
      </c>
      <c r="BB46" s="26">
        <v>402.17047812708461</v>
      </c>
      <c r="BC46" s="26">
        <v>402.82534750686045</v>
      </c>
      <c r="BD46" s="26">
        <v>403.47598010296224</v>
      </c>
      <c r="BE46" s="26">
        <v>404.12237591539633</v>
      </c>
      <c r="BF46" s="26">
        <v>404.7645349441591</v>
      </c>
      <c r="BG46" s="26">
        <v>405.40245718925053</v>
      </c>
      <c r="BH46" s="26">
        <v>406.03614265067154</v>
      </c>
      <c r="BI46" s="26">
        <v>406.66559132842303</v>
      </c>
      <c r="BJ46" s="26">
        <v>407.29080322250593</v>
      </c>
      <c r="BK46" s="26">
        <v>407.91177833291295</v>
      </c>
    </row>
    <row r="47" spans="1:63" s="25" customFormat="1">
      <c r="B47" s="186" t="s">
        <v>80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26">
        <v>0</v>
      </c>
      <c r="AW47" s="26">
        <v>0</v>
      </c>
      <c r="AX47" s="26">
        <v>0</v>
      </c>
      <c r="AY47" s="26">
        <v>0</v>
      </c>
      <c r="AZ47" s="26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0</v>
      </c>
      <c r="BI47" s="26">
        <v>0</v>
      </c>
      <c r="BJ47" s="26">
        <v>0</v>
      </c>
      <c r="BK47" s="26">
        <v>0</v>
      </c>
    </row>
    <row r="48" spans="1:63" s="25" customFormat="1">
      <c r="B48" s="188" t="s">
        <v>41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</row>
    <row r="49" spans="1:63" s="25" customFormat="1">
      <c r="B49" s="188" t="s">
        <v>40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26"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</row>
    <row r="50" spans="1:63" s="25" customFormat="1">
      <c r="B50" s="188" t="s">
        <v>45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</row>
    <row r="51" spans="1:63" s="25" customFormat="1">
      <c r="B51" s="188" t="s">
        <v>46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90.971227948015439</v>
      </c>
      <c r="AH51" s="26">
        <v>184.33459371058416</v>
      </c>
      <c r="AI51" s="26">
        <v>278.64594042082172</v>
      </c>
      <c r="AJ51" s="26">
        <v>373.81392703712481</v>
      </c>
      <c r="AK51" s="26">
        <v>469.39839684399703</v>
      </c>
      <c r="AL51" s="26">
        <v>564.99891413759542</v>
      </c>
      <c r="AM51" s="26">
        <v>597.93235016837207</v>
      </c>
      <c r="AN51" s="26">
        <v>630.25046844729513</v>
      </c>
      <c r="AO51" s="26">
        <v>662.03221134947307</v>
      </c>
      <c r="AP51" s="26">
        <v>693.43478067076649</v>
      </c>
      <c r="AQ51" s="26">
        <v>724.43137016123001</v>
      </c>
      <c r="AR51" s="26">
        <v>743.64750002445726</v>
      </c>
      <c r="AS51" s="26">
        <v>762.70802564573751</v>
      </c>
      <c r="AT51" s="26">
        <v>781.56126874887559</v>
      </c>
      <c r="AU51" s="26">
        <v>800.21373841030072</v>
      </c>
      <c r="AV51" s="26">
        <v>818.43183565098661</v>
      </c>
      <c r="AW51" s="26">
        <v>835.93687478078209</v>
      </c>
      <c r="AX51" s="26">
        <v>851.25761047696142</v>
      </c>
      <c r="AY51" s="26">
        <v>864.64056764629277</v>
      </c>
      <c r="AZ51" s="26">
        <v>876.37382895143674</v>
      </c>
      <c r="BA51" s="26">
        <v>886.70085154824847</v>
      </c>
      <c r="BB51" s="26">
        <v>895.87976506409177</v>
      </c>
      <c r="BC51" s="26">
        <v>903.91667455432616</v>
      </c>
      <c r="BD51" s="26">
        <v>910.98516993052181</v>
      </c>
      <c r="BE51" s="26">
        <v>917.20135442513129</v>
      </c>
      <c r="BF51" s="26">
        <v>922.6968985983367</v>
      </c>
      <c r="BG51" s="26">
        <v>927.52475949196014</v>
      </c>
      <c r="BH51" s="26">
        <v>931.72440571756306</v>
      </c>
      <c r="BI51" s="26">
        <v>935.39745399116146</v>
      </c>
      <c r="BJ51" s="26">
        <v>938.62866298183872</v>
      </c>
      <c r="BK51" s="26">
        <v>941.43155241409113</v>
      </c>
    </row>
    <row r="52" spans="1:63" s="25" customFormat="1">
      <c r="B52" s="188" t="s">
        <v>47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267.93111858872817</v>
      </c>
      <c r="AH52" s="26">
        <v>321.70472080678337</v>
      </c>
      <c r="AI52" s="26">
        <v>377.28170202161255</v>
      </c>
      <c r="AJ52" s="26">
        <v>433.73643965701649</v>
      </c>
      <c r="AK52" s="26">
        <v>487.85405129463561</v>
      </c>
      <c r="AL52" s="26">
        <v>545.64032246141869</v>
      </c>
      <c r="AM52" s="26">
        <v>712.20849288049885</v>
      </c>
      <c r="AN52" s="26">
        <v>875.26585877689467</v>
      </c>
      <c r="AO52" s="26">
        <v>1032.0790469063195</v>
      </c>
      <c r="AP52" s="26">
        <v>1184.7243448664431</v>
      </c>
      <c r="AQ52" s="26">
        <v>1331.509465742849</v>
      </c>
      <c r="AR52" s="26">
        <v>1441.8509621859812</v>
      </c>
      <c r="AS52" s="26">
        <v>1554.3989589561361</v>
      </c>
      <c r="AT52" s="26">
        <v>1666.4295767637341</v>
      </c>
      <c r="AU52" s="26">
        <v>1775.7281831131318</v>
      </c>
      <c r="AV52" s="26">
        <v>2077.3001283745107</v>
      </c>
      <c r="AW52" s="26">
        <v>2163.0419957684403</v>
      </c>
      <c r="AX52" s="26">
        <v>2248.9402715793503</v>
      </c>
      <c r="AY52" s="26">
        <v>2336.2283578051415</v>
      </c>
      <c r="AZ52" s="26">
        <v>2422.1993727261188</v>
      </c>
      <c r="BA52" s="26">
        <v>2487.1623395280208</v>
      </c>
      <c r="BB52" s="26">
        <v>2480.655988306552</v>
      </c>
      <c r="BC52" s="26">
        <v>2477.4623738622713</v>
      </c>
      <c r="BD52" s="26">
        <v>2469.9416907722361</v>
      </c>
      <c r="BE52" s="26">
        <v>2464.4578443088649</v>
      </c>
      <c r="BF52" s="26">
        <v>2456.4183246203002</v>
      </c>
      <c r="BG52" s="26">
        <v>2454.2540887486521</v>
      </c>
      <c r="BH52" s="26">
        <v>2450.7759496704043</v>
      </c>
      <c r="BI52" s="26">
        <v>2447.4031858783924</v>
      </c>
      <c r="BJ52" s="26">
        <v>2447.2997027222168</v>
      </c>
      <c r="BK52" s="26">
        <v>2456.0651346081004</v>
      </c>
    </row>
    <row r="53" spans="1:63" s="25" customFormat="1">
      <c r="B53" s="190" t="s">
        <v>34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26">
        <v>0</v>
      </c>
      <c r="BH53" s="26">
        <v>0</v>
      </c>
      <c r="BI53" s="26">
        <v>0</v>
      </c>
      <c r="BJ53" s="26">
        <v>0</v>
      </c>
      <c r="BK53" s="26">
        <v>0</v>
      </c>
    </row>
    <row r="54" spans="1:63">
      <c r="B54" s="187"/>
    </row>
    <row r="55" spans="1:63">
      <c r="B55" s="187"/>
    </row>
    <row r="56" spans="1:63" s="6" customFormat="1">
      <c r="A56" s="19"/>
      <c r="B56" s="10" t="s">
        <v>10</v>
      </c>
      <c r="C56" s="11">
        <v>1990</v>
      </c>
      <c r="D56" s="12">
        <v>1991</v>
      </c>
      <c r="E56" s="12">
        <v>1992</v>
      </c>
      <c r="F56" s="12">
        <v>1993</v>
      </c>
      <c r="G56" s="12">
        <v>1994</v>
      </c>
      <c r="H56" s="12">
        <v>1995</v>
      </c>
      <c r="I56" s="12">
        <v>1996</v>
      </c>
      <c r="J56" s="12">
        <v>1997</v>
      </c>
      <c r="K56" s="12">
        <v>1998</v>
      </c>
      <c r="L56" s="12">
        <v>1999</v>
      </c>
      <c r="M56" s="12">
        <v>2000</v>
      </c>
      <c r="N56" s="12">
        <v>2001</v>
      </c>
      <c r="O56" s="12">
        <v>2002</v>
      </c>
      <c r="P56" s="12">
        <v>2003</v>
      </c>
      <c r="Q56" s="12">
        <v>2004</v>
      </c>
      <c r="R56" s="12">
        <v>2005</v>
      </c>
      <c r="S56" s="12">
        <v>2006</v>
      </c>
      <c r="T56" s="12">
        <v>2007</v>
      </c>
      <c r="U56" s="12">
        <v>2008</v>
      </c>
      <c r="V56" s="12">
        <v>2009</v>
      </c>
      <c r="W56" s="12">
        <v>2010</v>
      </c>
      <c r="X56" s="12">
        <v>2011</v>
      </c>
      <c r="Y56" s="12">
        <v>2012</v>
      </c>
      <c r="Z56" s="12">
        <v>2013</v>
      </c>
      <c r="AA56" s="12">
        <v>2014</v>
      </c>
      <c r="AB56" s="12">
        <v>2015</v>
      </c>
      <c r="AC56" s="12">
        <v>2016</v>
      </c>
      <c r="AD56" s="12">
        <v>2017</v>
      </c>
      <c r="AE56" s="12">
        <v>2018</v>
      </c>
      <c r="AF56" s="12">
        <v>2019</v>
      </c>
      <c r="AG56" s="12">
        <v>2020</v>
      </c>
      <c r="AH56" s="12">
        <v>2021</v>
      </c>
      <c r="AI56" s="12">
        <v>2022</v>
      </c>
      <c r="AJ56" s="12">
        <v>2023</v>
      </c>
      <c r="AK56" s="12">
        <v>2024</v>
      </c>
      <c r="AL56" s="12">
        <v>2025</v>
      </c>
      <c r="AM56" s="12">
        <v>2026</v>
      </c>
      <c r="AN56" s="12">
        <v>2027</v>
      </c>
      <c r="AO56" s="12">
        <v>2028</v>
      </c>
      <c r="AP56" s="12">
        <v>2029</v>
      </c>
      <c r="AQ56" s="12">
        <v>2030</v>
      </c>
      <c r="AR56" s="12">
        <v>2031</v>
      </c>
      <c r="AS56" s="12">
        <v>2032</v>
      </c>
      <c r="AT56" s="12">
        <v>2033</v>
      </c>
      <c r="AU56" s="12">
        <v>2034</v>
      </c>
      <c r="AV56" s="12">
        <v>2035</v>
      </c>
      <c r="AW56" s="12">
        <v>2036</v>
      </c>
      <c r="AX56" s="12">
        <v>2037</v>
      </c>
      <c r="AY56" s="12">
        <v>2038</v>
      </c>
      <c r="AZ56" s="12">
        <v>2039</v>
      </c>
      <c r="BA56" s="12">
        <v>2040</v>
      </c>
      <c r="BB56" s="12">
        <v>2041</v>
      </c>
      <c r="BC56" s="12">
        <v>2042</v>
      </c>
      <c r="BD56" s="12">
        <v>2043</v>
      </c>
      <c r="BE56" s="12">
        <v>2044</v>
      </c>
      <c r="BF56" s="12">
        <v>2045</v>
      </c>
      <c r="BG56" s="12">
        <v>2046</v>
      </c>
      <c r="BH56" s="12">
        <v>2047</v>
      </c>
      <c r="BI56" s="12">
        <v>2048</v>
      </c>
      <c r="BJ56" s="12">
        <v>2049</v>
      </c>
      <c r="BK56" s="12">
        <v>2050</v>
      </c>
    </row>
    <row r="57" spans="1:63" s="25" customFormat="1">
      <c r="B57" s="21" t="s">
        <v>50</v>
      </c>
      <c r="C57" s="26">
        <v>42266.328331393779</v>
      </c>
      <c r="D57" s="26">
        <v>42068.038925017558</v>
      </c>
      <c r="E57" s="26">
        <v>44731.649209724499</v>
      </c>
      <c r="F57" s="26">
        <v>43428.343604341717</v>
      </c>
      <c r="G57" s="26">
        <v>49054.208707579564</v>
      </c>
      <c r="H57" s="26">
        <v>50185.134498943975</v>
      </c>
      <c r="I57" s="26">
        <v>50738.327960522671</v>
      </c>
      <c r="J57" s="26">
        <v>51995.070617324847</v>
      </c>
      <c r="K57" s="26">
        <v>51748.918787016388</v>
      </c>
      <c r="L57" s="26">
        <v>50913.169930910255</v>
      </c>
      <c r="M57" s="26">
        <v>51605.471133291954</v>
      </c>
      <c r="N57" s="26">
        <v>50655.519100559759</v>
      </c>
      <c r="O57" s="26">
        <v>50310.326723062666</v>
      </c>
      <c r="P57" s="26">
        <v>50923.045728346173</v>
      </c>
      <c r="Q57" s="26">
        <v>49561.223505813818</v>
      </c>
      <c r="R57" s="26">
        <v>48535.509221914625</v>
      </c>
      <c r="S57" s="26">
        <v>46186.190777665914</v>
      </c>
      <c r="T57" s="26">
        <v>46417.887855060588</v>
      </c>
      <c r="U57" s="26">
        <v>47090.333278905608</v>
      </c>
      <c r="V57" s="26">
        <v>42840.145245039857</v>
      </c>
      <c r="W57" s="26">
        <v>43141.105422271881</v>
      </c>
      <c r="X57" s="26">
        <v>42732.480453835116</v>
      </c>
      <c r="Y57" s="26">
        <v>44630.650433007591</v>
      </c>
      <c r="Z57" s="26">
        <v>43911.197677471042</v>
      </c>
      <c r="AA57" s="26">
        <v>42717.864771897308</v>
      </c>
      <c r="AB57" s="26">
        <v>42794.468385302091</v>
      </c>
      <c r="AC57" s="26">
        <v>42653.672119920891</v>
      </c>
      <c r="AD57" s="26">
        <v>43637.786048300739</v>
      </c>
      <c r="AE57" s="26">
        <v>43948.193713479632</v>
      </c>
      <c r="AF57" s="26">
        <v>43693.849280397124</v>
      </c>
      <c r="AG57" s="26">
        <v>42217.498091296431</v>
      </c>
      <c r="AH57" s="26">
        <v>41017.493688518909</v>
      </c>
      <c r="AI57" s="26">
        <v>39845.144531775972</v>
      </c>
      <c r="AJ57" s="26">
        <v>38688.610733600588</v>
      </c>
      <c r="AK57" s="26">
        <v>37581.541967828656</v>
      </c>
      <c r="AL57" s="26">
        <v>36414.085124748817</v>
      </c>
      <c r="AM57" s="26">
        <v>35255.597616804465</v>
      </c>
      <c r="AN57" s="26">
        <v>34106.793577493372</v>
      </c>
      <c r="AO57" s="26">
        <v>33006.327509847535</v>
      </c>
      <c r="AP57" s="26">
        <v>31864.786067555669</v>
      </c>
      <c r="AQ57" s="26">
        <v>30756.901309409113</v>
      </c>
      <c r="AR57" s="26">
        <v>30156.403266809495</v>
      </c>
      <c r="AS57" s="26">
        <v>29633.180136930998</v>
      </c>
      <c r="AT57" s="26">
        <v>29077.544136393153</v>
      </c>
      <c r="AU57" s="26">
        <v>28560.526017410124</v>
      </c>
      <c r="AV57" s="26">
        <v>27857.877027560862</v>
      </c>
      <c r="AW57" s="26">
        <v>27375.106710500913</v>
      </c>
      <c r="AX57" s="26">
        <v>26847.656545270038</v>
      </c>
      <c r="AY57" s="26">
        <v>26350.359996943524</v>
      </c>
      <c r="AZ57" s="26">
        <v>25855.090422480807</v>
      </c>
      <c r="BA57" s="26">
        <v>25418.689956918919</v>
      </c>
      <c r="BB57" s="26">
        <v>25061.350825611829</v>
      </c>
      <c r="BC57" s="26">
        <v>24732.637300399219</v>
      </c>
      <c r="BD57" s="26">
        <v>24402.803050585073</v>
      </c>
      <c r="BE57" s="26">
        <v>24072.577922227738</v>
      </c>
      <c r="BF57" s="26">
        <v>23775.904641296631</v>
      </c>
      <c r="BG57" s="26">
        <v>23433.536282747256</v>
      </c>
      <c r="BH57" s="26">
        <v>23112.713718331324</v>
      </c>
      <c r="BI57" s="26">
        <v>22800.117173896273</v>
      </c>
      <c r="BJ57" s="26">
        <v>22515.714631807226</v>
      </c>
      <c r="BK57" s="26">
        <v>22180.465164449848</v>
      </c>
    </row>
    <row r="58" spans="1:63" s="25" customFormat="1">
      <c r="B58" s="186" t="s">
        <v>51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758.81711697719584</v>
      </c>
      <c r="AH58" s="26">
        <v>1255.7546598896988</v>
      </c>
      <c r="AI58" s="26">
        <v>1764.2878498294904</v>
      </c>
      <c r="AJ58" s="26">
        <v>2271.2127705557014</v>
      </c>
      <c r="AK58" s="26">
        <v>2777.8841205037443</v>
      </c>
      <c r="AL58" s="26">
        <v>3281.594372743044</v>
      </c>
      <c r="AM58" s="26">
        <v>3771.2783508071825</v>
      </c>
      <c r="AN58" s="26">
        <v>4260.407961008812</v>
      </c>
      <c r="AO58" s="26">
        <v>4750.1064024280331</v>
      </c>
      <c r="AP58" s="26">
        <v>5236.711242653455</v>
      </c>
      <c r="AQ58" s="26">
        <v>5724.1454564260785</v>
      </c>
      <c r="AR58" s="26">
        <v>5897.8961869540708</v>
      </c>
      <c r="AS58" s="26">
        <v>6023.6285548210271</v>
      </c>
      <c r="AT58" s="26">
        <v>6127.1139770271438</v>
      </c>
      <c r="AU58" s="26">
        <v>6224.3412210941206</v>
      </c>
      <c r="AV58" s="26">
        <v>6318.8370227713949</v>
      </c>
      <c r="AW58" s="26">
        <v>6439.8748559091509</v>
      </c>
      <c r="AX58" s="26">
        <v>6552.0278967695303</v>
      </c>
      <c r="AY58" s="26">
        <v>6664.3804764702672</v>
      </c>
      <c r="AZ58" s="26">
        <v>6775.5026699979353</v>
      </c>
      <c r="BA58" s="26">
        <v>6887.661145323349</v>
      </c>
      <c r="BB58" s="26">
        <v>6995.5949542260332</v>
      </c>
      <c r="BC58" s="26">
        <v>7105.9544146451626</v>
      </c>
      <c r="BD58" s="26">
        <v>7216.0329868709996</v>
      </c>
      <c r="BE58" s="26">
        <v>7325.9436767997795</v>
      </c>
      <c r="BF58" s="26">
        <v>7437.4873470378952</v>
      </c>
      <c r="BG58" s="26">
        <v>7544.7514391459381</v>
      </c>
      <c r="BH58" s="26">
        <v>7654.7061682789663</v>
      </c>
      <c r="BI58" s="26">
        <v>7764.4190503775799</v>
      </c>
      <c r="BJ58" s="26">
        <v>7875.8120623987543</v>
      </c>
      <c r="BK58" s="26">
        <v>7982.6202527732858</v>
      </c>
    </row>
    <row r="59" spans="1:63" s="25" customFormat="1">
      <c r="B59" s="186" t="s">
        <v>52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2.8138474402076099</v>
      </c>
      <c r="AH59" s="26">
        <v>57.976443128227402</v>
      </c>
      <c r="AI59" s="26">
        <v>113.09037412676298</v>
      </c>
      <c r="AJ59" s="26">
        <v>170.91339901146966</v>
      </c>
      <c r="AK59" s="26">
        <v>225.93000063104409</v>
      </c>
      <c r="AL59" s="26">
        <v>283.65569613678599</v>
      </c>
      <c r="AM59" s="26">
        <v>338.57496837739927</v>
      </c>
      <c r="AN59" s="26">
        <v>396.20333450418002</v>
      </c>
      <c r="AO59" s="26">
        <v>451.02527736583033</v>
      </c>
      <c r="AP59" s="26">
        <v>505.79855553800189</v>
      </c>
      <c r="AQ59" s="26">
        <v>563.28092759633728</v>
      </c>
      <c r="AR59" s="26">
        <v>547.31778020962156</v>
      </c>
      <c r="AS59" s="26">
        <v>531.30711989478641</v>
      </c>
      <c r="AT59" s="26">
        <v>515.24894665182546</v>
      </c>
      <c r="AU59" s="26">
        <v>499.14326048074236</v>
      </c>
      <c r="AV59" s="26">
        <v>482.99006138153254</v>
      </c>
      <c r="AW59" s="26">
        <v>466.78934935420057</v>
      </c>
      <c r="AX59" s="26">
        <v>450.54112439874734</v>
      </c>
      <c r="AY59" s="26">
        <v>434.24538651516832</v>
      </c>
      <c r="AZ59" s="26">
        <v>417.90213570346441</v>
      </c>
      <c r="BA59" s="26">
        <v>401.51137196363925</v>
      </c>
      <c r="BB59" s="26">
        <v>402.17047812708461</v>
      </c>
      <c r="BC59" s="26">
        <v>402.82534750686045</v>
      </c>
      <c r="BD59" s="26">
        <v>403.47598010296224</v>
      </c>
      <c r="BE59" s="26">
        <v>404.12237591539633</v>
      </c>
      <c r="BF59" s="26">
        <v>404.7645349441591</v>
      </c>
      <c r="BG59" s="26">
        <v>405.40245718925053</v>
      </c>
      <c r="BH59" s="26">
        <v>406.03614265067154</v>
      </c>
      <c r="BI59" s="26">
        <v>406.66559132842303</v>
      </c>
      <c r="BJ59" s="26">
        <v>407.29080322250593</v>
      </c>
      <c r="BK59" s="26">
        <v>407.91177833291295</v>
      </c>
    </row>
    <row r="60" spans="1:63" s="25" customFormat="1">
      <c r="B60" s="186" t="s">
        <v>85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26"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26">
        <v>0</v>
      </c>
      <c r="BH60" s="26">
        <v>0</v>
      </c>
      <c r="BI60" s="26">
        <v>0</v>
      </c>
      <c r="BJ60" s="26">
        <v>0</v>
      </c>
      <c r="BK60" s="26">
        <v>0</v>
      </c>
    </row>
    <row r="61" spans="1:63" s="25" customFormat="1">
      <c r="B61" s="188" t="s">
        <v>78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6">
        <v>0</v>
      </c>
      <c r="AW61" s="26"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26">
        <v>0</v>
      </c>
      <c r="BH61" s="26">
        <v>0</v>
      </c>
      <c r="BI61" s="26">
        <v>0</v>
      </c>
      <c r="BJ61" s="26">
        <v>0</v>
      </c>
      <c r="BK61" s="26">
        <v>0</v>
      </c>
    </row>
    <row r="62" spans="1:63" s="25" customFormat="1">
      <c r="B62" s="186" t="s">
        <v>53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</row>
    <row r="63" spans="1:63" s="25" customFormat="1">
      <c r="B63" s="186" t="s">
        <v>54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26"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26">
        <v>0</v>
      </c>
      <c r="BH63" s="26">
        <v>0</v>
      </c>
      <c r="BI63" s="26">
        <v>0</v>
      </c>
      <c r="BJ63" s="26">
        <v>0</v>
      </c>
      <c r="BK63" s="26">
        <v>0</v>
      </c>
    </row>
    <row r="64" spans="1:63" s="25" customFormat="1">
      <c r="B64" s="186" t="s">
        <v>55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90.971227948015439</v>
      </c>
      <c r="AH64" s="26">
        <v>184.33459371058416</v>
      </c>
      <c r="AI64" s="26">
        <v>278.64594042082172</v>
      </c>
      <c r="AJ64" s="26">
        <v>373.81392703712481</v>
      </c>
      <c r="AK64" s="26">
        <v>469.39839684399703</v>
      </c>
      <c r="AL64" s="26">
        <v>564.99891413759542</v>
      </c>
      <c r="AM64" s="26">
        <v>597.93235016837207</v>
      </c>
      <c r="AN64" s="26">
        <v>630.25046844729513</v>
      </c>
      <c r="AO64" s="26">
        <v>662.03221134947307</v>
      </c>
      <c r="AP64" s="26">
        <v>693.43478067076649</v>
      </c>
      <c r="AQ64" s="26">
        <v>724.43137016123001</v>
      </c>
      <c r="AR64" s="26">
        <v>743.64750002445726</v>
      </c>
      <c r="AS64" s="26">
        <v>762.70802564573751</v>
      </c>
      <c r="AT64" s="26">
        <v>781.56126874887559</v>
      </c>
      <c r="AU64" s="26">
        <v>800.21373841030072</v>
      </c>
      <c r="AV64" s="26">
        <v>818.43183565098661</v>
      </c>
      <c r="AW64" s="26">
        <v>835.93687478078209</v>
      </c>
      <c r="AX64" s="26">
        <v>851.25761047696142</v>
      </c>
      <c r="AY64" s="26">
        <v>864.64056764629277</v>
      </c>
      <c r="AZ64" s="26">
        <v>876.37382895143674</v>
      </c>
      <c r="BA64" s="26">
        <v>886.70085154824847</v>
      </c>
      <c r="BB64" s="26">
        <v>895.87976506409177</v>
      </c>
      <c r="BC64" s="26">
        <v>903.91667455432616</v>
      </c>
      <c r="BD64" s="26">
        <v>910.98516993052181</v>
      </c>
      <c r="BE64" s="26">
        <v>917.20135442513129</v>
      </c>
      <c r="BF64" s="26">
        <v>922.6968985983367</v>
      </c>
      <c r="BG64" s="26">
        <v>927.52475949196014</v>
      </c>
      <c r="BH64" s="26">
        <v>931.72440571756306</v>
      </c>
      <c r="BI64" s="26">
        <v>935.39745399116146</v>
      </c>
      <c r="BJ64" s="26">
        <v>938.62866298183872</v>
      </c>
      <c r="BK64" s="26">
        <v>941.43155241409113</v>
      </c>
    </row>
    <row r="65" spans="2:63" s="25" customFormat="1">
      <c r="B65" s="186" t="s">
        <v>56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267.93111858872817</v>
      </c>
      <c r="AH65" s="26">
        <v>321.70472080678337</v>
      </c>
      <c r="AI65" s="26">
        <v>377.28170202161255</v>
      </c>
      <c r="AJ65" s="26">
        <v>433.73643965701649</v>
      </c>
      <c r="AK65" s="26">
        <v>487.85405129463561</v>
      </c>
      <c r="AL65" s="26">
        <v>545.64032246141869</v>
      </c>
      <c r="AM65" s="26">
        <v>712.20849288049885</v>
      </c>
      <c r="AN65" s="26">
        <v>875.26585877689467</v>
      </c>
      <c r="AO65" s="26">
        <v>1032.0790469063195</v>
      </c>
      <c r="AP65" s="26">
        <v>1184.7243448664431</v>
      </c>
      <c r="AQ65" s="26">
        <v>1331.509465742849</v>
      </c>
      <c r="AR65" s="26">
        <v>1441.8509621859812</v>
      </c>
      <c r="AS65" s="26">
        <v>1554.3989589561361</v>
      </c>
      <c r="AT65" s="26">
        <v>1666.4295767637341</v>
      </c>
      <c r="AU65" s="26">
        <v>1775.7281831131318</v>
      </c>
      <c r="AV65" s="26">
        <v>2077.3001283745107</v>
      </c>
      <c r="AW65" s="26">
        <v>2163.0419957684403</v>
      </c>
      <c r="AX65" s="26">
        <v>2248.9402715793503</v>
      </c>
      <c r="AY65" s="26">
        <v>2336.2283578051415</v>
      </c>
      <c r="AZ65" s="26">
        <v>2422.1993727261188</v>
      </c>
      <c r="BA65" s="26">
        <v>2487.1623395280208</v>
      </c>
      <c r="BB65" s="26">
        <v>2480.655988306552</v>
      </c>
      <c r="BC65" s="26">
        <v>2477.4623738622713</v>
      </c>
      <c r="BD65" s="26">
        <v>2469.9416907722361</v>
      </c>
      <c r="BE65" s="26">
        <v>2464.4578443088649</v>
      </c>
      <c r="BF65" s="26">
        <v>2456.4183246203002</v>
      </c>
      <c r="BG65" s="26">
        <v>2454.2540887486521</v>
      </c>
      <c r="BH65" s="26">
        <v>2450.7759496704043</v>
      </c>
      <c r="BI65" s="26">
        <v>2447.4031858783924</v>
      </c>
      <c r="BJ65" s="26">
        <v>2447.2997027222168</v>
      </c>
      <c r="BK65" s="26">
        <v>2456.0651346081004</v>
      </c>
    </row>
    <row r="66" spans="2:63" s="25" customFormat="1">
      <c r="B66" s="186" t="s">
        <v>34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26"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26">
        <v>0</v>
      </c>
      <c r="BG66" s="26">
        <v>0</v>
      </c>
      <c r="BH66" s="26">
        <v>0</v>
      </c>
      <c r="BI66" s="26">
        <v>0</v>
      </c>
      <c r="BJ66" s="26">
        <v>0</v>
      </c>
      <c r="BK66" s="26">
        <v>0</v>
      </c>
    </row>
    <row r="67" spans="2:63">
      <c r="C67" s="22"/>
    </row>
    <row r="73" spans="2:63">
      <c r="R73" s="12">
        <v>2030</v>
      </c>
      <c r="S73" s="12">
        <v>2050</v>
      </c>
    </row>
    <row r="74" spans="2:63">
      <c r="Q74" s="186" t="s">
        <v>51</v>
      </c>
      <c r="R74" s="20">
        <f>AQ58</f>
        <v>5724.1454564260785</v>
      </c>
      <c r="S74" s="20">
        <f>BK58</f>
        <v>7982.6202527732858</v>
      </c>
    </row>
    <row r="75" spans="2:63">
      <c r="Q75" s="186" t="s">
        <v>52</v>
      </c>
      <c r="R75" s="20">
        <f t="shared" ref="R75:R81" si="0">AQ59</f>
        <v>563.28092759633728</v>
      </c>
      <c r="S75" s="20">
        <f t="shared" ref="S75:S81" si="1">BK59</f>
        <v>407.91177833291295</v>
      </c>
    </row>
    <row r="76" spans="2:63">
      <c r="Q76" s="186" t="s">
        <v>85</v>
      </c>
      <c r="R76" s="20">
        <f t="shared" si="0"/>
        <v>0</v>
      </c>
      <c r="S76" s="20">
        <f t="shared" si="1"/>
        <v>0</v>
      </c>
    </row>
    <row r="77" spans="2:63">
      <c r="Q77" s="188" t="s">
        <v>78</v>
      </c>
      <c r="R77" s="20">
        <f t="shared" si="0"/>
        <v>0</v>
      </c>
      <c r="S77" s="20">
        <f t="shared" si="1"/>
        <v>0</v>
      </c>
    </row>
    <row r="78" spans="2:63">
      <c r="Q78" s="186" t="s">
        <v>53</v>
      </c>
      <c r="R78" s="20">
        <f t="shared" si="0"/>
        <v>0</v>
      </c>
      <c r="S78" s="20">
        <f t="shared" si="1"/>
        <v>0</v>
      </c>
    </row>
    <row r="79" spans="2:63">
      <c r="Q79" s="186" t="s">
        <v>54</v>
      </c>
      <c r="R79" s="20">
        <f t="shared" si="0"/>
        <v>0</v>
      </c>
      <c r="S79" s="20">
        <f t="shared" si="1"/>
        <v>0</v>
      </c>
    </row>
    <row r="80" spans="2:63">
      <c r="Q80" s="186" t="s">
        <v>55</v>
      </c>
      <c r="R80" s="20">
        <f>AQ64</f>
        <v>724.43137016123001</v>
      </c>
      <c r="S80" s="20">
        <f t="shared" si="1"/>
        <v>941.43155241409113</v>
      </c>
    </row>
    <row r="81" spans="17:19">
      <c r="Q81" s="186" t="s">
        <v>56</v>
      </c>
      <c r="R81" s="20">
        <f t="shared" si="0"/>
        <v>1331.509465742849</v>
      </c>
      <c r="S81" s="20">
        <f t="shared" si="1"/>
        <v>2456.0651346081004</v>
      </c>
    </row>
    <row r="82" spans="17:19">
      <c r="Q82" s="21" t="s">
        <v>63</v>
      </c>
      <c r="R82" s="20">
        <f>SUM(R74:R81)</f>
        <v>8343.3672199264947</v>
      </c>
      <c r="S82" s="20">
        <f>SUM(S74:S81)</f>
        <v>11788.028718128389</v>
      </c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64A7-0E33-426A-9CDE-8D5947D80D81}">
  <sheetPr>
    <tabColor rgb="FF0070C0"/>
  </sheetPr>
  <dimension ref="B1:BR63"/>
  <sheetViews>
    <sheetView topLeftCell="AS1" zoomScale="70" zoomScaleNormal="70" workbookViewId="0">
      <selection activeCell="BE45" sqref="BE45"/>
    </sheetView>
  </sheetViews>
  <sheetFormatPr defaultColWidth="9" defaultRowHeight="15.75"/>
  <cols>
    <col min="1" max="8" width="1.625" style="4" customWidth="1"/>
    <col min="9" max="9" width="32.25" style="4" bestFit="1" customWidth="1"/>
    <col min="10" max="18" width="9.125" style="4" bestFit="1" customWidth="1"/>
    <col min="19" max="20" width="9.125" style="3" bestFit="1" customWidth="1"/>
    <col min="21" max="21" width="9" style="3"/>
    <col min="22" max="22" width="9.125" style="2" bestFit="1" customWidth="1"/>
    <col min="23" max="23" width="9" style="1"/>
    <col min="24" max="24" width="9.125" style="2" bestFit="1" customWidth="1"/>
    <col min="25" max="25" width="9" style="1"/>
    <col min="26" max="26" width="9.375" style="1" customWidth="1"/>
    <col min="27" max="30" width="10.625" style="4" bestFit="1" customWidth="1"/>
    <col min="31" max="49" width="9.125" style="4" bestFit="1" customWidth="1"/>
    <col min="50" max="50" width="32.5" style="4" bestFit="1" customWidth="1"/>
    <col min="51" max="56" width="9" style="4" customWidth="1"/>
    <col min="57" max="16384" width="9" style="4"/>
  </cols>
  <sheetData>
    <row r="1" spans="2:70" s="29" customFormat="1" ht="19.5">
      <c r="B1" s="30" t="s">
        <v>58</v>
      </c>
      <c r="C1" s="31"/>
      <c r="D1" s="32"/>
      <c r="E1" s="33"/>
      <c r="F1" s="32"/>
      <c r="G1" s="34"/>
      <c r="H1" s="35"/>
      <c r="I1" s="35"/>
    </row>
    <row r="2" spans="2:70" s="29" customFormat="1" ht="16.5">
      <c r="B2" s="36"/>
      <c r="C2" s="36"/>
      <c r="D2" s="36"/>
      <c r="E2" s="34"/>
      <c r="F2" s="35"/>
      <c r="G2" s="34"/>
      <c r="H2" s="35"/>
      <c r="I2" s="35"/>
    </row>
    <row r="3" spans="2:70" s="29" customFormat="1" ht="16.5">
      <c r="B3" s="36"/>
      <c r="C3" s="36"/>
      <c r="D3" s="36"/>
      <c r="E3" s="34"/>
      <c r="F3" s="35"/>
      <c r="G3" s="34"/>
      <c r="H3" s="35"/>
      <c r="I3" s="156"/>
      <c r="J3" s="37">
        <v>1990</v>
      </c>
      <c r="K3" s="37">
        <v>1991</v>
      </c>
      <c r="L3" s="37">
        <v>1992</v>
      </c>
      <c r="M3" s="37">
        <v>1993</v>
      </c>
      <c r="N3" s="37">
        <v>1994</v>
      </c>
      <c r="O3" s="37">
        <v>1995</v>
      </c>
      <c r="P3" s="37">
        <v>1996</v>
      </c>
      <c r="Q3" s="37">
        <v>1997</v>
      </c>
      <c r="R3" s="37">
        <v>1998</v>
      </c>
      <c r="S3" s="37">
        <v>1999</v>
      </c>
      <c r="T3" s="37">
        <v>2000</v>
      </c>
      <c r="U3" s="37">
        <v>2001</v>
      </c>
      <c r="V3" s="37">
        <v>2002</v>
      </c>
      <c r="W3" s="37">
        <v>2003</v>
      </c>
      <c r="X3" s="37">
        <v>2004</v>
      </c>
      <c r="Y3" s="37">
        <v>2005</v>
      </c>
      <c r="Z3" s="37">
        <v>2006</v>
      </c>
      <c r="AA3" s="37">
        <v>2007</v>
      </c>
      <c r="AB3" s="37">
        <v>2008</v>
      </c>
      <c r="AC3" s="37">
        <v>2009</v>
      </c>
      <c r="AD3" s="37">
        <v>2010</v>
      </c>
      <c r="AE3" s="37">
        <v>2011</v>
      </c>
      <c r="AF3" s="37">
        <v>2012</v>
      </c>
      <c r="AG3" s="37">
        <v>2013</v>
      </c>
      <c r="AH3" s="37">
        <v>2014</v>
      </c>
      <c r="AI3" s="37">
        <v>2015</v>
      </c>
      <c r="AJ3" s="37">
        <v>2016</v>
      </c>
      <c r="AK3" s="37">
        <v>2017</v>
      </c>
      <c r="AL3" s="37">
        <v>2018</v>
      </c>
      <c r="AM3" s="37">
        <v>2019</v>
      </c>
      <c r="AN3" s="37">
        <v>2020</v>
      </c>
      <c r="AO3" s="37">
        <v>2021</v>
      </c>
      <c r="AP3" s="37">
        <v>2022</v>
      </c>
      <c r="AQ3" s="37">
        <v>2023</v>
      </c>
      <c r="AR3" s="37">
        <v>2024</v>
      </c>
      <c r="AS3" s="37">
        <v>2025</v>
      </c>
      <c r="AT3" s="37">
        <v>2026</v>
      </c>
      <c r="AU3" s="37">
        <v>2027</v>
      </c>
      <c r="AV3" s="37">
        <v>2028</v>
      </c>
      <c r="AW3" s="37">
        <v>2029</v>
      </c>
      <c r="AX3" s="37">
        <v>2030</v>
      </c>
      <c r="AY3" s="37">
        <v>2031</v>
      </c>
      <c r="AZ3" s="37">
        <v>2032</v>
      </c>
      <c r="BA3" s="37">
        <v>2033</v>
      </c>
      <c r="BB3" s="37">
        <v>2034</v>
      </c>
      <c r="BC3" s="37">
        <v>2035</v>
      </c>
      <c r="BD3" s="37">
        <v>2036</v>
      </c>
      <c r="BE3" s="37">
        <v>2037</v>
      </c>
      <c r="BF3" s="37">
        <v>2038</v>
      </c>
      <c r="BG3" s="37">
        <v>2039</v>
      </c>
      <c r="BH3" s="37">
        <v>2040</v>
      </c>
      <c r="BI3" s="37">
        <v>2041</v>
      </c>
      <c r="BJ3" s="37">
        <v>2042</v>
      </c>
      <c r="BK3" s="37">
        <v>2043</v>
      </c>
      <c r="BL3" s="37">
        <v>2044</v>
      </c>
      <c r="BM3" s="37">
        <v>2045</v>
      </c>
      <c r="BN3" s="37">
        <v>2046</v>
      </c>
      <c r="BO3" s="37">
        <v>2047</v>
      </c>
      <c r="BP3" s="37">
        <v>2048</v>
      </c>
      <c r="BQ3" s="37">
        <v>2049</v>
      </c>
      <c r="BR3" s="37">
        <v>2050</v>
      </c>
    </row>
    <row r="4" spans="2:70" s="29" customFormat="1" ht="16.5">
      <c r="B4" s="36"/>
      <c r="C4" s="36"/>
      <c r="D4" s="36"/>
      <c r="E4" s="34"/>
      <c r="F4" s="35"/>
      <c r="G4" s="34"/>
      <c r="H4" s="35"/>
      <c r="I4" s="191" t="s">
        <v>77</v>
      </c>
      <c r="J4" s="154">
        <v>9604.7720791993888</v>
      </c>
      <c r="K4" s="154">
        <v>9534.8444022853892</v>
      </c>
      <c r="L4" s="154">
        <v>9527.057036475966</v>
      </c>
      <c r="M4" s="154">
        <v>9378.8150631009539</v>
      </c>
      <c r="N4" s="154">
        <v>9266.6666476054943</v>
      </c>
      <c r="O4" s="154">
        <v>9024.4157430735577</v>
      </c>
      <c r="P4" s="154">
        <v>8789.8988961558025</v>
      </c>
      <c r="Q4" s="154">
        <v>8516.8034721320601</v>
      </c>
      <c r="R4" s="154">
        <v>8199.5555572067697</v>
      </c>
      <c r="S4" s="154">
        <v>7896.5482841501171</v>
      </c>
      <c r="T4" s="154">
        <v>7612.4918466535773</v>
      </c>
      <c r="U4" s="154">
        <v>7334.4916678005247</v>
      </c>
      <c r="V4" s="154">
        <v>7049.567574534196</v>
      </c>
      <c r="W4" s="154">
        <v>6754.2563657692908</v>
      </c>
      <c r="X4" s="154">
        <v>6435.6821005250167</v>
      </c>
      <c r="Y4" s="154">
        <v>6129.9564142466188</v>
      </c>
      <c r="Z4" s="154">
        <v>5814.5180359211754</v>
      </c>
      <c r="AA4" s="154">
        <v>5519.1981593818145</v>
      </c>
      <c r="AB4" s="154">
        <v>5177.0843761734341</v>
      </c>
      <c r="AC4" s="154">
        <v>4869.7682424834275</v>
      </c>
      <c r="AD4" s="154">
        <v>4553.2032353216582</v>
      </c>
      <c r="AE4" s="154">
        <v>4301.9881216681442</v>
      </c>
      <c r="AF4" s="154">
        <v>4086.5809495368053</v>
      </c>
      <c r="AG4" s="154">
        <v>3881.3593357092527</v>
      </c>
      <c r="AH4" s="154">
        <v>3658.8292597524564</v>
      </c>
      <c r="AI4" s="154">
        <v>3466.5847795778345</v>
      </c>
      <c r="AJ4" s="154">
        <v>3267.1100536426438</v>
      </c>
      <c r="AK4" s="154">
        <v>3111.9548228011986</v>
      </c>
      <c r="AL4" s="154">
        <v>2949.43472078887</v>
      </c>
      <c r="AM4" s="154">
        <v>2810.7982676196648</v>
      </c>
      <c r="AN4" s="155">
        <v>2681.8378503483978</v>
      </c>
      <c r="AO4" s="155">
        <v>2560.1646784280924</v>
      </c>
      <c r="AP4" s="155">
        <v>2445.5628106135609</v>
      </c>
      <c r="AQ4" s="155">
        <v>2336.8398063850509</v>
      </c>
      <c r="AR4" s="155">
        <v>2233.2885323143132</v>
      </c>
      <c r="AS4" s="155">
        <v>2134.3015588358448</v>
      </c>
      <c r="AT4" s="155">
        <v>2039.3519024118289</v>
      </c>
      <c r="AU4" s="155">
        <v>1951.0206667917485</v>
      </c>
      <c r="AV4" s="155">
        <v>1868.5222647099431</v>
      </c>
      <c r="AW4" s="155">
        <v>1791.1764332517496</v>
      </c>
      <c r="AX4" s="155">
        <v>1718.3921479321962</v>
      </c>
      <c r="AY4" s="155">
        <v>1649.6542805651347</v>
      </c>
      <c r="AZ4" s="155">
        <v>1584.5234461204993</v>
      </c>
      <c r="BA4" s="155">
        <v>1522.6003172049739</v>
      </c>
      <c r="BB4" s="155">
        <v>1463.5338815091486</v>
      </c>
      <c r="BC4" s="155">
        <v>1407.3300271278333</v>
      </c>
      <c r="BD4" s="155">
        <v>1354.320711496837</v>
      </c>
      <c r="BE4" s="155">
        <v>1305.4782439072517</v>
      </c>
      <c r="BF4" s="155">
        <v>1260.3240498086957</v>
      </c>
      <c r="BG4" s="155">
        <v>1218.4454574596216</v>
      </c>
      <c r="BH4" s="155">
        <v>1179.4854349421619</v>
      </c>
      <c r="BI4" s="155">
        <v>1143.1340779768925</v>
      </c>
      <c r="BJ4" s="155">
        <v>1109.1215354386513</v>
      </c>
      <c r="BK4" s="155">
        <v>1077.2121112025391</v>
      </c>
      <c r="BL4" s="155">
        <v>1047.1993267106761</v>
      </c>
      <c r="BM4" s="155">
        <v>1018.9017707673845</v>
      </c>
      <c r="BN4" s="155">
        <v>992.15959960611519</v>
      </c>
      <c r="BO4" s="155">
        <v>966.83157619825613</v>
      </c>
      <c r="BP4" s="155">
        <v>942.79256214176132</v>
      </c>
      <c r="BQ4" s="155">
        <v>919.93138601527482</v>
      </c>
      <c r="BR4" s="155">
        <v>898.14902500983771</v>
      </c>
    </row>
    <row r="5" spans="2:70" s="29" customFormat="1" ht="16.5">
      <c r="B5" s="36"/>
      <c r="C5" s="36"/>
      <c r="D5" s="36"/>
      <c r="E5" s="34"/>
      <c r="F5" s="35"/>
      <c r="G5" s="34"/>
      <c r="H5" s="35"/>
      <c r="I5" s="192" t="s">
        <v>59</v>
      </c>
      <c r="J5" s="154">
        <v>234.76538274806074</v>
      </c>
      <c r="K5" s="154">
        <v>232.19233191997688</v>
      </c>
      <c r="L5" s="154">
        <v>232.69274798340837</v>
      </c>
      <c r="M5" s="154">
        <v>233.24461147207893</v>
      </c>
      <c r="N5" s="154">
        <v>232.08943706949879</v>
      </c>
      <c r="O5" s="154">
        <v>232.61544935502752</v>
      </c>
      <c r="P5" s="154">
        <v>233.19913890565715</v>
      </c>
      <c r="Q5" s="154">
        <v>234.29378591065716</v>
      </c>
      <c r="R5" s="154">
        <v>233.07134267761717</v>
      </c>
      <c r="S5" s="154">
        <v>234.02743015579716</v>
      </c>
      <c r="T5" s="154">
        <v>235.25246679241718</v>
      </c>
      <c r="U5" s="154">
        <v>237.40731662245716</v>
      </c>
      <c r="V5" s="154">
        <v>301.18840716783427</v>
      </c>
      <c r="W5" s="154">
        <v>354.07485131001999</v>
      </c>
      <c r="X5" s="154">
        <v>365.53318013136112</v>
      </c>
      <c r="Y5" s="154">
        <v>414.40765615059684</v>
      </c>
      <c r="Z5" s="154">
        <v>427.8147606939981</v>
      </c>
      <c r="AA5" s="154">
        <v>413.16087510841487</v>
      </c>
      <c r="AB5" s="154">
        <v>464.43040128705104</v>
      </c>
      <c r="AC5" s="154">
        <v>460.35674647204843</v>
      </c>
      <c r="AD5" s="154">
        <v>401.80332770500269</v>
      </c>
      <c r="AE5" s="154">
        <v>444.244158783633</v>
      </c>
      <c r="AF5" s="154">
        <v>439.75779134601999</v>
      </c>
      <c r="AG5" s="154">
        <v>434.87904965755519</v>
      </c>
      <c r="AH5" s="154">
        <v>433.03472180024426</v>
      </c>
      <c r="AI5" s="154">
        <v>441.32156168033725</v>
      </c>
      <c r="AJ5" s="154">
        <v>446.38590074031367</v>
      </c>
      <c r="AK5" s="154">
        <v>387.82733833594841</v>
      </c>
      <c r="AL5" s="154">
        <v>384.50400485071049</v>
      </c>
      <c r="AM5" s="154">
        <v>383.47998165871053</v>
      </c>
      <c r="AN5" s="155">
        <v>383.58140356123317</v>
      </c>
      <c r="AO5" s="155">
        <v>383.38253824147512</v>
      </c>
      <c r="AP5" s="155">
        <v>383.15877221736605</v>
      </c>
      <c r="AQ5" s="155">
        <v>382.91755976642548</v>
      </c>
      <c r="AR5" s="155">
        <v>382.71498219819597</v>
      </c>
      <c r="AS5" s="155">
        <v>382.41658917151034</v>
      </c>
      <c r="AT5" s="155">
        <v>382.15800927002306</v>
      </c>
      <c r="AU5" s="155">
        <v>381.89459978314022</v>
      </c>
      <c r="AV5" s="155">
        <v>381.67071409357175</v>
      </c>
      <c r="AW5" s="155">
        <v>381.35429335693942</v>
      </c>
      <c r="AX5" s="155">
        <v>381.07770938130642</v>
      </c>
      <c r="AY5" s="155">
        <v>380.87454489490364</v>
      </c>
      <c r="AZ5" s="155">
        <v>380.70845872669634</v>
      </c>
      <c r="BA5" s="155">
        <v>380.45609074909237</v>
      </c>
      <c r="BB5" s="155">
        <v>380.24114710649263</v>
      </c>
      <c r="BC5" s="155">
        <v>380.02270292365614</v>
      </c>
      <c r="BD5" s="155">
        <v>379.84091332279081</v>
      </c>
      <c r="BE5" s="155">
        <v>379.57595297325088</v>
      </c>
      <c r="BF5" s="155">
        <v>379.34823376441403</v>
      </c>
      <c r="BG5" s="155">
        <v>379.11804804968858</v>
      </c>
      <c r="BH5" s="155">
        <v>378.92457074241611</v>
      </c>
      <c r="BI5" s="155">
        <v>378.65170957411181</v>
      </c>
      <c r="BJ5" s="155">
        <v>378.41635051705822</v>
      </c>
      <c r="BK5" s="155">
        <v>378.18009439504686</v>
      </c>
      <c r="BL5" s="155">
        <v>377.94334746605347</v>
      </c>
      <c r="BM5" s="155">
        <v>377.74371763041279</v>
      </c>
      <c r="BN5" s="155">
        <v>377.46973798730033</v>
      </c>
      <c r="BO5" s="155">
        <v>377.23336243981737</v>
      </c>
      <c r="BP5" s="155">
        <v>376.99745656206494</v>
      </c>
      <c r="BQ5" s="155">
        <v>376.79802945873251</v>
      </c>
      <c r="BR5" s="155">
        <v>376.5270388083029</v>
      </c>
    </row>
    <row r="6" spans="2:70" s="29" customFormat="1" ht="16.5">
      <c r="B6" s="36"/>
      <c r="C6" s="36"/>
      <c r="D6" s="36"/>
      <c r="E6" s="34"/>
      <c r="F6" s="35"/>
      <c r="G6" s="34"/>
      <c r="H6" s="35"/>
      <c r="I6" s="193" t="s">
        <v>86</v>
      </c>
      <c r="J6" s="154">
        <v>13713.829333594516</v>
      </c>
      <c r="K6" s="154">
        <v>13794.046158696616</v>
      </c>
      <c r="L6" s="154">
        <v>14975.575424064171</v>
      </c>
      <c r="M6" s="154">
        <v>14763.327173345646</v>
      </c>
      <c r="N6" s="154">
        <v>17420.169660147156</v>
      </c>
      <c r="O6" s="154">
        <v>17842.021226353034</v>
      </c>
      <c r="P6" s="154">
        <v>18395.017472713687</v>
      </c>
      <c r="Q6" s="154">
        <v>19033.508541170515</v>
      </c>
      <c r="R6" s="154">
        <v>19032.363084790584</v>
      </c>
      <c r="S6" s="154">
        <v>18861.820494925887</v>
      </c>
      <c r="T6" s="154">
        <v>18965.913547657397</v>
      </c>
      <c r="U6" s="154">
        <v>17681.406557795653</v>
      </c>
      <c r="V6" s="154">
        <v>16992.656383037011</v>
      </c>
      <c r="W6" s="154">
        <v>17034.692049542846</v>
      </c>
      <c r="X6" s="154">
        <v>16527.252841695259</v>
      </c>
      <c r="Y6" s="154">
        <v>16146.902360234091</v>
      </c>
      <c r="Z6" s="154">
        <v>15242.268927714502</v>
      </c>
      <c r="AA6" s="154">
        <v>15297.810830051805</v>
      </c>
      <c r="AB6" s="154">
        <v>16259.141411711953</v>
      </c>
      <c r="AC6" s="154">
        <v>13779.288296305043</v>
      </c>
      <c r="AD6" s="154">
        <v>14012.452811639094</v>
      </c>
      <c r="AE6" s="154">
        <v>13259.583732174564</v>
      </c>
      <c r="AF6" s="154">
        <v>13842.762187799295</v>
      </c>
      <c r="AG6" s="154">
        <v>13739.478452188714</v>
      </c>
      <c r="AH6" s="154">
        <v>13152.997724302457</v>
      </c>
      <c r="AI6" s="154">
        <v>13163.663998216347</v>
      </c>
      <c r="AJ6" s="154">
        <v>12413.855391735531</v>
      </c>
      <c r="AK6" s="154">
        <v>12183.80784711158</v>
      </c>
      <c r="AL6" s="154">
        <v>13065.595237918571</v>
      </c>
      <c r="AM6" s="154">
        <v>12976.16573873887</v>
      </c>
      <c r="AN6" s="155">
        <v>12135.613623495472</v>
      </c>
      <c r="AO6" s="155">
        <v>11376.16792526455</v>
      </c>
      <c r="AP6" s="155">
        <v>10644.163200391105</v>
      </c>
      <c r="AQ6" s="155">
        <v>9935.8936346760711</v>
      </c>
      <c r="AR6" s="155">
        <v>9263.006337978728</v>
      </c>
      <c r="AS6" s="155">
        <v>8606.2253709707165</v>
      </c>
      <c r="AT6" s="155">
        <v>8050.0146185309641</v>
      </c>
      <c r="AU6" s="155">
        <v>7515.7189980807298</v>
      </c>
      <c r="AV6" s="155">
        <v>7011.5217473929542</v>
      </c>
      <c r="AW6" s="155">
        <v>6525.7334674094964</v>
      </c>
      <c r="AX6" s="155">
        <v>6064.6736766541644</v>
      </c>
      <c r="AY6" s="155">
        <v>5736.8611254500602</v>
      </c>
      <c r="AZ6" s="155">
        <v>5431.2787444951</v>
      </c>
      <c r="BA6" s="155">
        <v>5133.5052200474847</v>
      </c>
      <c r="BB6" s="155">
        <v>4845.9149122359795</v>
      </c>
      <c r="BC6" s="155">
        <v>4566.7857343508376</v>
      </c>
      <c r="BD6" s="155">
        <v>4535.7020796137404</v>
      </c>
      <c r="BE6" s="155">
        <v>4505.4581301398657</v>
      </c>
      <c r="BF6" s="155">
        <v>4475.1819782892917</v>
      </c>
      <c r="BG6" s="155">
        <v>4444.8080747963668</v>
      </c>
      <c r="BH6" s="155">
        <v>4414.3715463143499</v>
      </c>
      <c r="BI6" s="155">
        <v>4402.8856278810863</v>
      </c>
      <c r="BJ6" s="155">
        <v>4391.4094292912987</v>
      </c>
      <c r="BK6" s="155">
        <v>4379.8825006609986</v>
      </c>
      <c r="BL6" s="155">
        <v>4368.3412723331112</v>
      </c>
      <c r="BM6" s="155">
        <v>4356.795836450623</v>
      </c>
      <c r="BN6" s="155">
        <v>4345.2323104656625</v>
      </c>
      <c r="BO6" s="155">
        <v>4333.7258221127186</v>
      </c>
      <c r="BP6" s="155">
        <v>4322.2097290624642</v>
      </c>
      <c r="BQ6" s="155">
        <v>4310.7076529449469</v>
      </c>
      <c r="BR6" s="155">
        <v>4299.195897721298</v>
      </c>
    </row>
    <row r="7" spans="2:70" s="29" customFormat="1" ht="16.5">
      <c r="B7" s="36"/>
      <c r="C7" s="36"/>
      <c r="D7" s="36"/>
      <c r="E7" s="34"/>
      <c r="F7" s="35"/>
      <c r="G7" s="34"/>
      <c r="H7" s="35"/>
      <c r="I7" s="193" t="s">
        <v>61</v>
      </c>
      <c r="J7" s="154">
        <v>11115.229834195532</v>
      </c>
      <c r="K7" s="154">
        <v>11302.123305741196</v>
      </c>
      <c r="L7" s="154">
        <v>12076.719436838996</v>
      </c>
      <c r="M7" s="154">
        <v>11368.491244540061</v>
      </c>
      <c r="N7" s="154">
        <v>12449.121606126428</v>
      </c>
      <c r="O7" s="154">
        <v>12744.046923300348</v>
      </c>
      <c r="P7" s="154">
        <v>12829.132337546116</v>
      </c>
      <c r="Q7" s="154">
        <v>13820.884129623993</v>
      </c>
      <c r="R7" s="154">
        <v>14033.88785573872</v>
      </c>
      <c r="S7" s="154">
        <v>14176.537242139271</v>
      </c>
      <c r="T7" s="154">
        <v>15511.26624178931</v>
      </c>
      <c r="U7" s="154">
        <v>16434.77806181983</v>
      </c>
      <c r="V7" s="154">
        <v>17256.55169960147</v>
      </c>
      <c r="W7" s="154">
        <v>18191.346203483645</v>
      </c>
      <c r="X7" s="154">
        <v>18040.796246631704</v>
      </c>
      <c r="Y7" s="154">
        <v>17792.63094689131</v>
      </c>
      <c r="Z7" s="154">
        <v>17027.148528985093</v>
      </c>
      <c r="AA7" s="154">
        <v>17419.832368080755</v>
      </c>
      <c r="AB7" s="154">
        <v>17605.350812025077</v>
      </c>
      <c r="AC7" s="154">
        <v>16515.867091083936</v>
      </c>
      <c r="AD7" s="154">
        <v>16902.807836667715</v>
      </c>
      <c r="AE7" s="154">
        <v>16943.002336851561</v>
      </c>
      <c r="AF7" s="154">
        <v>18056.05433216054</v>
      </c>
      <c r="AG7" s="154">
        <v>17581.455275792319</v>
      </c>
      <c r="AH7" s="154">
        <v>17329.843865827046</v>
      </c>
      <c r="AI7" s="154">
        <v>17766.374791949249</v>
      </c>
      <c r="AJ7" s="154">
        <v>18577.892598358769</v>
      </c>
      <c r="AK7" s="154">
        <v>19139.456888102326</v>
      </c>
      <c r="AL7" s="154">
        <v>18985.890182879222</v>
      </c>
      <c r="AM7" s="154">
        <v>19298.475423999724</v>
      </c>
      <c r="AN7" s="155">
        <v>19128.415690024074</v>
      </c>
      <c r="AO7" s="155">
        <v>19085.39067596852</v>
      </c>
      <c r="AP7" s="155">
        <v>19029.59016711179</v>
      </c>
      <c r="AQ7" s="155">
        <v>18946.266403304788</v>
      </c>
      <c r="AR7" s="155">
        <v>18857.410815953081</v>
      </c>
      <c r="AS7" s="155">
        <v>18700.909052560768</v>
      </c>
      <c r="AT7" s="155">
        <v>18552.129789836112</v>
      </c>
      <c r="AU7" s="155">
        <v>18377.361859800538</v>
      </c>
      <c r="AV7" s="155">
        <v>18199.474606343214</v>
      </c>
      <c r="AW7" s="155">
        <v>17951.674399598138</v>
      </c>
      <c r="AX7" s="155">
        <v>17700.310521000927</v>
      </c>
      <c r="AY7" s="155">
        <v>17715.391278272094</v>
      </c>
      <c r="AZ7" s="155">
        <v>17780.419533294509</v>
      </c>
      <c r="BA7" s="155">
        <v>17806.561332728132</v>
      </c>
      <c r="BB7" s="155">
        <v>17852.753711388756</v>
      </c>
      <c r="BC7" s="155">
        <v>17892.385208790449</v>
      </c>
      <c r="BD7" s="155">
        <v>17677.291904788468</v>
      </c>
      <c r="BE7" s="155">
        <v>17417.871902386702</v>
      </c>
      <c r="BF7" s="155">
        <v>17182.846117875066</v>
      </c>
      <c r="BG7" s="155">
        <v>16948.244826474907</v>
      </c>
      <c r="BH7" s="155">
        <v>16736.810640448177</v>
      </c>
      <c r="BI7" s="155">
        <v>16511.845095403722</v>
      </c>
      <c r="BJ7" s="155">
        <v>16308.885463144916</v>
      </c>
      <c r="BK7" s="155">
        <v>16105.915837435357</v>
      </c>
      <c r="BL7" s="155">
        <v>15904.959576601255</v>
      </c>
      <c r="BM7" s="155">
        <v>15720.22693762525</v>
      </c>
      <c r="BN7" s="155">
        <v>15499.2646427858</v>
      </c>
      <c r="BO7" s="155">
        <v>15297.653783061629</v>
      </c>
      <c r="BP7" s="155">
        <v>15098.472653335954</v>
      </c>
      <c r="BQ7" s="155">
        <v>14914.994648388687</v>
      </c>
      <c r="BR7" s="155">
        <v>14695.88889871523</v>
      </c>
    </row>
    <row r="8" spans="2:70" s="29" customFormat="1" ht="16.5">
      <c r="B8" s="36"/>
      <c r="C8" s="36"/>
      <c r="D8" s="36"/>
      <c r="E8" s="34"/>
      <c r="F8" s="35"/>
      <c r="G8" s="34"/>
      <c r="H8" s="35"/>
      <c r="I8" s="193" t="s">
        <v>62</v>
      </c>
      <c r="J8" s="154">
        <v>5328.6603758717374</v>
      </c>
      <c r="K8" s="154">
        <v>5327.559628197595</v>
      </c>
      <c r="L8" s="154">
        <v>5313.1488167700927</v>
      </c>
      <c r="M8" s="154">
        <v>5258.1412600029516</v>
      </c>
      <c r="N8" s="154">
        <v>5174.8904067911644</v>
      </c>
      <c r="O8" s="154">
        <v>5188.7028204969547</v>
      </c>
      <c r="P8" s="154">
        <v>5133.6609745390779</v>
      </c>
      <c r="Q8" s="154">
        <v>5116.1913368158403</v>
      </c>
      <c r="R8" s="154">
        <v>5047.041231785639</v>
      </c>
      <c r="S8" s="154">
        <v>4937.8055093647581</v>
      </c>
      <c r="T8" s="154">
        <v>4856.9198497363459</v>
      </c>
      <c r="U8" s="154">
        <v>4777.4227698812447</v>
      </c>
      <c r="V8" s="154">
        <v>4692.1855489016189</v>
      </c>
      <c r="W8" s="154">
        <v>4662.1173557250904</v>
      </c>
      <c r="X8" s="154">
        <v>4634.3968264705863</v>
      </c>
      <c r="Y8" s="154">
        <v>4559.7541344622714</v>
      </c>
      <c r="Z8" s="154">
        <v>4451.9647381276227</v>
      </c>
      <c r="AA8" s="154">
        <v>4367.0978210866688</v>
      </c>
      <c r="AB8" s="154">
        <v>4303.0433088021673</v>
      </c>
      <c r="AC8" s="154">
        <v>4091.4576703428438</v>
      </c>
      <c r="AD8" s="154">
        <v>4068.8298865777506</v>
      </c>
      <c r="AE8" s="154">
        <v>4036.8577423349479</v>
      </c>
      <c r="AF8" s="154">
        <v>3924.9080968085946</v>
      </c>
      <c r="AG8" s="154">
        <v>3893.2454378409166</v>
      </c>
      <c r="AH8" s="154">
        <v>3824.8056511018867</v>
      </c>
      <c r="AI8" s="154">
        <v>3776.7891098457289</v>
      </c>
      <c r="AJ8" s="154">
        <v>3741.8047830880632</v>
      </c>
      <c r="AK8" s="154">
        <v>3640.3799682427434</v>
      </c>
      <c r="AL8" s="154">
        <v>3624.7421776988599</v>
      </c>
      <c r="AM8" s="154">
        <v>3614.8032754341962</v>
      </c>
      <c r="AN8" s="155">
        <v>3584.050208096638</v>
      </c>
      <c r="AO8" s="155">
        <v>3544.6766762434804</v>
      </c>
      <c r="AP8" s="155">
        <v>3523.2505943586511</v>
      </c>
      <c r="AQ8" s="155">
        <v>3503.8091127433149</v>
      </c>
      <c r="AR8" s="155">
        <v>3485.0053445664416</v>
      </c>
      <c r="AS8" s="155">
        <v>3462.6743128919006</v>
      </c>
      <c r="AT8" s="155">
        <v>3441.1489248175967</v>
      </c>
      <c r="AU8" s="155">
        <v>3419.0630940119772</v>
      </c>
      <c r="AV8" s="155">
        <v>3397.8686696681243</v>
      </c>
      <c r="AW8" s="155">
        <v>3373.3123801714128</v>
      </c>
      <c r="AX8" s="155">
        <v>3349.6531194567951</v>
      </c>
      <c r="AY8" s="155">
        <v>3330.0370294534846</v>
      </c>
      <c r="AZ8" s="155">
        <v>3311.3790870888442</v>
      </c>
      <c r="BA8" s="155">
        <v>3289.4876456996585</v>
      </c>
      <c r="BB8" s="155">
        <v>3268.5919410735801</v>
      </c>
      <c r="BC8" s="155">
        <v>3247.3159594225835</v>
      </c>
      <c r="BD8" s="155">
        <v>3227.2050534310883</v>
      </c>
      <c r="BE8" s="155">
        <v>3204.0298210781366</v>
      </c>
      <c r="BF8" s="155">
        <v>3181.91482125229</v>
      </c>
      <c r="BG8" s="155">
        <v>3159.5318754929995</v>
      </c>
      <c r="BH8" s="155">
        <v>3138.2417017844814</v>
      </c>
      <c r="BI8" s="155">
        <v>3114.0241477061109</v>
      </c>
      <c r="BJ8" s="155">
        <v>3090.9855887464782</v>
      </c>
      <c r="BK8" s="155">
        <v>3067.8495782021732</v>
      </c>
      <c r="BL8" s="155">
        <v>3045.932099005011</v>
      </c>
      <c r="BM8" s="155">
        <v>3021.4643392616526</v>
      </c>
      <c r="BN8" s="155">
        <v>2998.2690315467216</v>
      </c>
      <c r="BO8" s="155">
        <v>2975.1200473583694</v>
      </c>
      <c r="BP8" s="155">
        <v>2953.2511599214731</v>
      </c>
      <c r="BQ8" s="155">
        <v>2928.984921344967</v>
      </c>
      <c r="BR8" s="155">
        <v>2905.977596552108</v>
      </c>
    </row>
    <row r="9" spans="2:70" s="29" customFormat="1" ht="16.5">
      <c r="B9" s="36"/>
      <c r="C9" s="36"/>
      <c r="D9" s="36"/>
      <c r="E9" s="34"/>
      <c r="F9" s="35"/>
      <c r="G9" s="34"/>
      <c r="H9" s="35"/>
      <c r="I9" s="193" t="s">
        <v>46</v>
      </c>
      <c r="J9" s="154">
        <v>702.83026999291678</v>
      </c>
      <c r="K9" s="154">
        <v>686.44620024230187</v>
      </c>
      <c r="L9" s="154">
        <v>698.89764571316766</v>
      </c>
      <c r="M9" s="154">
        <v>680.74547632983922</v>
      </c>
      <c r="N9" s="154">
        <v>701.91349393186852</v>
      </c>
      <c r="O9" s="154">
        <v>667.82873473264453</v>
      </c>
      <c r="P9" s="154">
        <v>640.46784939712438</v>
      </c>
      <c r="Q9" s="154">
        <v>655.23057167867137</v>
      </c>
      <c r="R9" s="154">
        <v>609.1187236752379</v>
      </c>
      <c r="S9" s="154">
        <v>652.57502705106276</v>
      </c>
      <c r="T9" s="154">
        <v>655.91443265909516</v>
      </c>
      <c r="U9" s="154">
        <v>630.52981102330273</v>
      </c>
      <c r="V9" s="154">
        <v>577.04643230948568</v>
      </c>
      <c r="W9" s="154">
        <v>516.5268173218675</v>
      </c>
      <c r="X9" s="154">
        <v>506.69926841574829</v>
      </c>
      <c r="Y9" s="154">
        <v>506.81438218982044</v>
      </c>
      <c r="Z9" s="154">
        <v>522.35987148863205</v>
      </c>
      <c r="AA9" s="154">
        <v>561.19836242802796</v>
      </c>
      <c r="AB9" s="154">
        <v>530.41167542322773</v>
      </c>
      <c r="AC9" s="154">
        <v>513.68788841490209</v>
      </c>
      <c r="AD9" s="154">
        <v>526.91409091663695</v>
      </c>
      <c r="AE9" s="154">
        <v>524.12535460171284</v>
      </c>
      <c r="AF9" s="154">
        <v>528.10321016884393</v>
      </c>
      <c r="AG9" s="154">
        <v>604.69033239592966</v>
      </c>
      <c r="AH9" s="154">
        <v>617.02824714749113</v>
      </c>
      <c r="AI9" s="154">
        <v>624.93138440348548</v>
      </c>
      <c r="AJ9" s="154">
        <v>618.83151051759683</v>
      </c>
      <c r="AK9" s="154">
        <v>636.62217425062067</v>
      </c>
      <c r="AL9" s="154">
        <v>673.37481073742629</v>
      </c>
      <c r="AM9" s="154">
        <v>581.88147086411584</v>
      </c>
      <c r="AN9" s="155">
        <v>579.70308043437046</v>
      </c>
      <c r="AO9" s="155">
        <v>575.86505272879856</v>
      </c>
      <c r="AP9" s="155">
        <v>573.43886344098939</v>
      </c>
      <c r="AQ9" s="155">
        <v>570.85721721050686</v>
      </c>
      <c r="AR9" s="155">
        <v>569.69309777844148</v>
      </c>
      <c r="AS9" s="155">
        <v>565.29173411271995</v>
      </c>
      <c r="AT9" s="155">
        <v>562.33480006113325</v>
      </c>
      <c r="AU9" s="155">
        <v>559.27454019177367</v>
      </c>
      <c r="AV9" s="155">
        <v>557.64033741692595</v>
      </c>
      <c r="AW9" s="155">
        <v>552.86470908588342</v>
      </c>
      <c r="AX9" s="155">
        <v>549.52016598192006</v>
      </c>
      <c r="AY9" s="155">
        <v>546.08437380427642</v>
      </c>
      <c r="AZ9" s="155">
        <v>544.0457753823847</v>
      </c>
      <c r="BA9" s="155">
        <v>538.94817128698537</v>
      </c>
      <c r="BB9" s="155">
        <v>535.25531237212022</v>
      </c>
      <c r="BC9" s="155">
        <v>531.48605813299321</v>
      </c>
      <c r="BD9" s="155">
        <v>529.0885844426607</v>
      </c>
      <c r="BE9" s="155">
        <v>523.73233174196673</v>
      </c>
      <c r="BF9" s="155">
        <v>519.76066056976811</v>
      </c>
      <c r="BG9" s="155">
        <v>515.73516070130665</v>
      </c>
      <c r="BH9" s="155">
        <v>513.06529818825607</v>
      </c>
      <c r="BI9" s="155">
        <v>507.55393694385918</v>
      </c>
      <c r="BJ9" s="155">
        <v>503.41553474091887</v>
      </c>
      <c r="BK9" s="155">
        <v>499.25755511172616</v>
      </c>
      <c r="BL9" s="155">
        <v>495.08886417627571</v>
      </c>
      <c r="BM9" s="155">
        <v>492.26224588635773</v>
      </c>
      <c r="BN9" s="155">
        <v>486.74895901315966</v>
      </c>
      <c r="BO9" s="155">
        <v>482.58837305837028</v>
      </c>
      <c r="BP9" s="155">
        <v>478.4380371132728</v>
      </c>
      <c r="BQ9" s="155">
        <v>475.59783242621904</v>
      </c>
      <c r="BR9" s="155">
        <v>470.16778773159217</v>
      </c>
    </row>
    <row r="10" spans="2:70" s="29" customFormat="1" ht="16.5">
      <c r="B10" s="36"/>
      <c r="C10" s="36"/>
      <c r="D10" s="36"/>
      <c r="E10" s="34"/>
      <c r="F10" s="35"/>
      <c r="G10" s="34"/>
      <c r="H10" s="35"/>
      <c r="I10" s="191" t="s">
        <v>57</v>
      </c>
      <c r="J10" s="154">
        <v>7597.731701656282</v>
      </c>
      <c r="K10" s="154">
        <v>7204.8327263743777</v>
      </c>
      <c r="L10" s="154">
        <v>7919.6045643619582</v>
      </c>
      <c r="M10" s="154">
        <v>7684.4655118829724</v>
      </c>
      <c r="N10" s="154">
        <v>9686.1613566309879</v>
      </c>
      <c r="O10" s="154">
        <v>10342.035156862008</v>
      </c>
      <c r="P10" s="154">
        <v>10491.080115201406</v>
      </c>
      <c r="Q10" s="154">
        <v>10389.580688487624</v>
      </c>
      <c r="R10" s="154">
        <v>10250.040946602698</v>
      </c>
      <c r="S10" s="154">
        <v>9744.2364795391732</v>
      </c>
      <c r="T10" s="154">
        <v>9280.5470303992533</v>
      </c>
      <c r="U10" s="154">
        <v>8967.4354965212933</v>
      </c>
      <c r="V10" s="154">
        <v>8710.3626587221515</v>
      </c>
      <c r="W10" s="154">
        <v>8588.6762582403753</v>
      </c>
      <c r="X10" s="154">
        <v>8191.9591368304737</v>
      </c>
      <c r="Y10" s="154">
        <v>8051.6118443920068</v>
      </c>
      <c r="Z10" s="154">
        <v>7674.4405243511483</v>
      </c>
      <c r="AA10" s="154">
        <v>7767.8856224377996</v>
      </c>
      <c r="AB10" s="154">
        <v>7584.3262777080872</v>
      </c>
      <c r="AC10" s="154">
        <v>7214.8648686954057</v>
      </c>
      <c r="AD10" s="154">
        <v>7270.8382109384111</v>
      </c>
      <c r="AE10" s="154">
        <v>7783.6621043572122</v>
      </c>
      <c r="AF10" s="154">
        <v>8205.4951721649322</v>
      </c>
      <c r="AG10" s="154">
        <v>8274.0255641232015</v>
      </c>
      <c r="AH10" s="154">
        <v>8143.159200215101</v>
      </c>
      <c r="AI10" s="154">
        <v>7956.5232538783221</v>
      </c>
      <c r="AJ10" s="154">
        <v>7948.4281754436288</v>
      </c>
      <c r="AK10" s="154">
        <v>8776.9456425061508</v>
      </c>
      <c r="AL10" s="154">
        <v>8745.6438762682337</v>
      </c>
      <c r="AM10" s="154">
        <v>8402.0393919608978</v>
      </c>
      <c r="AN10" s="154">
        <v>7888.0495238672529</v>
      </c>
      <c r="AO10" s="154">
        <v>7612.3878706162759</v>
      </c>
      <c r="AP10" s="154">
        <v>7342.6695814421482</v>
      </c>
      <c r="AQ10" s="154">
        <v>7086.6933294682512</v>
      </c>
      <c r="AR10" s="154">
        <v>6845.1212993843365</v>
      </c>
      <c r="AS10" s="154">
        <v>6590.2325532099776</v>
      </c>
      <c r="AT10" s="154">
        <v>6231.943296755534</v>
      </c>
      <c r="AU10" s="154">
        <v>5880.7974530372121</v>
      </c>
      <c r="AV10" s="154">
        <v>5545.1381773078538</v>
      </c>
      <c r="AW10" s="154">
        <v>5214.8474739393459</v>
      </c>
      <c r="AX10" s="154">
        <v>4892.4472544405235</v>
      </c>
      <c r="AY10" s="154">
        <v>4673.6220376273031</v>
      </c>
      <c r="AZ10" s="154">
        <v>4456.2499542941969</v>
      </c>
      <c r="BA10" s="154">
        <v>4234.4211756634686</v>
      </c>
      <c r="BB10" s="154">
        <v>4018.0823651697478</v>
      </c>
      <c r="BC10" s="154">
        <v>3611.3533543680842</v>
      </c>
      <c r="BD10" s="154">
        <v>3427.9511012790758</v>
      </c>
      <c r="BE10" s="154">
        <v>3239.272315862966</v>
      </c>
      <c r="BF10" s="154">
        <v>3052.6596172060576</v>
      </c>
      <c r="BG10" s="154">
        <v>2864.4740157002243</v>
      </c>
      <c r="BH10" s="154">
        <v>2709.0977644718164</v>
      </c>
      <c r="BI10" s="154">
        <v>2624.834314776017</v>
      </c>
      <c r="BJ10" s="154">
        <v>2544.8045220072954</v>
      </c>
      <c r="BK10" s="154">
        <v>2461.6125068911324</v>
      </c>
      <c r="BL10" s="154">
        <v>2374.1343991166395</v>
      </c>
      <c r="BM10" s="154">
        <v>2302.2363788229604</v>
      </c>
      <c r="BN10" s="154">
        <v>2219.4099919023774</v>
      </c>
      <c r="BO10" s="154">
        <v>2137.2691745189036</v>
      </c>
      <c r="BP10" s="154">
        <v>2059.6447727940299</v>
      </c>
      <c r="BQ10" s="154">
        <v>1993.2829149995837</v>
      </c>
      <c r="BR10" s="154">
        <v>1910.7043041951811</v>
      </c>
    </row>
    <row r="11" spans="2:70" s="29" customFormat="1" ht="16.5">
      <c r="B11" s="36"/>
      <c r="C11" s="36"/>
      <c r="D11" s="36"/>
      <c r="E11" s="34"/>
      <c r="F11" s="35"/>
      <c r="G11" s="34"/>
      <c r="H11" s="35"/>
      <c r="I11" s="193" t="s">
        <v>63</v>
      </c>
      <c r="J11" s="154">
        <v>40700.087275602156</v>
      </c>
      <c r="K11" s="154">
        <v>40877.212027083078</v>
      </c>
      <c r="L11" s="154">
        <v>42824.091107845801</v>
      </c>
      <c r="M11" s="154">
        <v>41682.764828791529</v>
      </c>
      <c r="N11" s="154">
        <v>45244.851251671607</v>
      </c>
      <c r="O11" s="154">
        <v>45699.630897311567</v>
      </c>
      <c r="P11" s="154">
        <v>46021.376669257465</v>
      </c>
      <c r="Q11" s="154">
        <v>47376.91183733174</v>
      </c>
      <c r="R11" s="154">
        <v>47155.037795874567</v>
      </c>
      <c r="S11" s="154">
        <v>46759.313987786896</v>
      </c>
      <c r="T11" s="154">
        <v>47837.758385288143</v>
      </c>
      <c r="U11" s="154">
        <v>47096.036184943019</v>
      </c>
      <c r="V11" s="154">
        <v>46869.196045551616</v>
      </c>
      <c r="W11" s="154">
        <v>47513.01364315275</v>
      </c>
      <c r="X11" s="154">
        <v>46510.360463869671</v>
      </c>
      <c r="Y11" s="154">
        <v>45550.465894174711</v>
      </c>
      <c r="Z11" s="154">
        <v>43486.074862931018</v>
      </c>
      <c r="AA11" s="154">
        <v>43578.298416137484</v>
      </c>
      <c r="AB11" s="154">
        <v>44339.461985422917</v>
      </c>
      <c r="AC11" s="154">
        <v>40230.425935102205</v>
      </c>
      <c r="AD11" s="154">
        <v>40466.011188827855</v>
      </c>
      <c r="AE11" s="154">
        <v>39509.80144641456</v>
      </c>
      <c r="AF11" s="154">
        <v>40878.166567820095</v>
      </c>
      <c r="AG11" s="154">
        <v>40135.107883584686</v>
      </c>
      <c r="AH11" s="154">
        <v>39016.539469931588</v>
      </c>
      <c r="AI11" s="154">
        <v>39239.665625672977</v>
      </c>
      <c r="AJ11" s="154">
        <v>39065.880238082915</v>
      </c>
      <c r="AK11" s="154">
        <v>39100.049038844416</v>
      </c>
      <c r="AL11" s="154">
        <v>39683.541134873667</v>
      </c>
      <c r="AM11" s="154">
        <v>39665.604158315284</v>
      </c>
      <c r="AN11" s="155">
        <v>38493.201855960193</v>
      </c>
      <c r="AO11" s="155">
        <v>37525.647546874912</v>
      </c>
      <c r="AP11" s="155">
        <v>36599.164408133467</v>
      </c>
      <c r="AQ11" s="155">
        <v>35676.583734086154</v>
      </c>
      <c r="AR11" s="155">
        <v>34791.119110789201</v>
      </c>
      <c r="AS11" s="155">
        <v>33851.818618543461</v>
      </c>
      <c r="AT11" s="155">
        <v>33027.138044927662</v>
      </c>
      <c r="AU11" s="155">
        <v>32204.333758659908</v>
      </c>
      <c r="AV11" s="155">
        <v>31416.698339624734</v>
      </c>
      <c r="AW11" s="155">
        <v>30576.11568287362</v>
      </c>
      <c r="AX11" s="155">
        <v>29763.627340407307</v>
      </c>
      <c r="AY11" s="155">
        <v>29358.902632439953</v>
      </c>
      <c r="AZ11" s="155">
        <v>29032.35504510803</v>
      </c>
      <c r="BA11" s="155">
        <v>28671.558777716327</v>
      </c>
      <c r="BB11" s="155">
        <v>28346.290905686077</v>
      </c>
      <c r="BC11" s="155">
        <v>28025.325690748352</v>
      </c>
      <c r="BD11" s="155">
        <v>27703.449247095585</v>
      </c>
      <c r="BE11" s="155">
        <v>27336.146382227173</v>
      </c>
      <c r="BF11" s="155">
        <v>26999.375861559525</v>
      </c>
      <c r="BG11" s="155">
        <v>26665.883442974893</v>
      </c>
      <c r="BH11" s="155">
        <v>26360.899192419842</v>
      </c>
      <c r="BI11" s="155">
        <v>26058.094595485782</v>
      </c>
      <c r="BJ11" s="155">
        <v>25782.233901879321</v>
      </c>
      <c r="BK11" s="155">
        <v>25508.297677007842</v>
      </c>
      <c r="BL11" s="155">
        <v>25239.464486292385</v>
      </c>
      <c r="BM11" s="155">
        <v>24987.394847621683</v>
      </c>
      <c r="BN11" s="155">
        <v>24699.144281404759</v>
      </c>
      <c r="BO11" s="155">
        <v>24433.152964229161</v>
      </c>
      <c r="BP11" s="155">
        <v>24172.161598136991</v>
      </c>
      <c r="BQ11" s="155">
        <v>23927.014470578826</v>
      </c>
      <c r="BR11" s="155">
        <v>23645.906244538368</v>
      </c>
    </row>
    <row r="12" spans="2:70" s="29" customFormat="1" ht="16.5">
      <c r="B12" s="36"/>
      <c r="C12" s="36"/>
      <c r="D12" s="36"/>
      <c r="E12" s="34"/>
      <c r="F12" s="35"/>
      <c r="G12" s="34"/>
      <c r="H12" s="35"/>
      <c r="I12" s="38"/>
      <c r="J12" s="39"/>
    </row>
    <row r="13" spans="2:70" s="29" customFormat="1" ht="16.5">
      <c r="B13" s="36"/>
      <c r="C13" s="36"/>
      <c r="D13" s="36"/>
      <c r="E13" s="34"/>
      <c r="F13" s="35"/>
      <c r="G13" s="34"/>
      <c r="H13" s="35"/>
      <c r="I13" s="35"/>
    </row>
    <row r="14" spans="2:70">
      <c r="B14" s="3"/>
      <c r="C14" s="3"/>
      <c r="D14" s="3"/>
      <c r="E14" s="2"/>
      <c r="F14" s="1"/>
      <c r="G14" s="2"/>
      <c r="H14" s="1"/>
      <c r="I14" s="1"/>
      <c r="S14" s="4"/>
      <c r="T14" s="4"/>
      <c r="U14" s="4"/>
      <c r="V14" s="4"/>
      <c r="W14" s="4"/>
      <c r="X14" s="4"/>
      <c r="Y14" s="4"/>
      <c r="Z14" s="4"/>
    </row>
    <row r="15" spans="2:70">
      <c r="B15" s="3"/>
      <c r="C15" s="3"/>
      <c r="D15" s="3"/>
      <c r="E15" s="2"/>
      <c r="F15" s="1"/>
      <c r="G15" s="2"/>
      <c r="H15" s="1"/>
      <c r="I15" s="1"/>
      <c r="S15" s="4"/>
      <c r="T15" s="4"/>
      <c r="U15" s="4"/>
      <c r="V15" s="4"/>
      <c r="W15" s="4"/>
      <c r="X15" s="4"/>
      <c r="Y15" s="4"/>
      <c r="Z15" s="4"/>
    </row>
    <row r="16" spans="2:70">
      <c r="B16" s="3"/>
      <c r="C16" s="3"/>
      <c r="D16" s="3"/>
      <c r="E16" s="2"/>
      <c r="F16" s="1"/>
      <c r="G16" s="2"/>
      <c r="H16" s="1"/>
      <c r="I16" s="1"/>
      <c r="S16" s="4"/>
      <c r="T16" s="4"/>
      <c r="U16" s="4"/>
      <c r="V16" s="4"/>
      <c r="W16" s="4"/>
      <c r="X16" s="4"/>
      <c r="Y16" s="4"/>
      <c r="Z16" s="4"/>
    </row>
    <row r="17" spans="2:53">
      <c r="B17" s="3"/>
      <c r="C17" s="3"/>
      <c r="D17" s="3"/>
      <c r="E17" s="2"/>
      <c r="F17" s="1"/>
      <c r="G17" s="2"/>
      <c r="H17" s="1"/>
      <c r="I17" s="1"/>
      <c r="S17" s="4"/>
      <c r="T17" s="4"/>
      <c r="U17" s="4"/>
      <c r="V17" s="4"/>
      <c r="W17" s="4"/>
      <c r="X17" s="4"/>
      <c r="Y17" s="4"/>
      <c r="Z17" s="4"/>
    </row>
    <row r="18" spans="2:53">
      <c r="B18" s="3"/>
      <c r="C18" s="3"/>
      <c r="D18" s="3"/>
      <c r="E18" s="2"/>
      <c r="F18" s="1"/>
      <c r="G18" s="2"/>
      <c r="H18" s="1"/>
      <c r="I18" s="1"/>
      <c r="S18" s="4"/>
      <c r="T18" s="4"/>
      <c r="U18" s="4"/>
      <c r="V18" s="4"/>
      <c r="W18" s="4"/>
      <c r="X18" s="4"/>
      <c r="Y18" s="4"/>
      <c r="Z18" s="4"/>
    </row>
    <row r="19" spans="2:53">
      <c r="B19" s="3"/>
      <c r="C19" s="3"/>
      <c r="D19" s="3"/>
      <c r="E19" s="2"/>
      <c r="F19" s="1"/>
      <c r="G19" s="2"/>
      <c r="H19" s="1"/>
      <c r="I19" s="1"/>
      <c r="S19" s="4"/>
      <c r="T19" s="4"/>
      <c r="U19" s="4"/>
      <c r="V19" s="4"/>
      <c r="W19" s="4"/>
      <c r="X19" s="4"/>
      <c r="Y19" s="4"/>
      <c r="Z19" s="4"/>
      <c r="AX19" s="23"/>
      <c r="AY19" s="23">
        <v>2013</v>
      </c>
      <c r="AZ19" s="23">
        <v>2030</v>
      </c>
      <c r="BA19" s="23">
        <v>2050</v>
      </c>
    </row>
    <row r="20" spans="2:53">
      <c r="B20" s="3"/>
      <c r="C20" s="3"/>
      <c r="D20" s="3"/>
      <c r="E20" s="2"/>
      <c r="F20" s="1"/>
      <c r="G20" s="2"/>
      <c r="H20" s="1"/>
      <c r="I20" s="1"/>
      <c r="S20" s="4"/>
      <c r="T20" s="4"/>
      <c r="U20" s="4"/>
      <c r="V20" s="4"/>
      <c r="W20" s="4"/>
      <c r="X20" s="4"/>
      <c r="Y20" s="4"/>
      <c r="Z20" s="4"/>
      <c r="AX20" s="23" t="s">
        <v>77</v>
      </c>
      <c r="AY20" s="5">
        <f>AG4</f>
        <v>3881.3593357092527</v>
      </c>
      <c r="AZ20" s="5">
        <f>AX4</f>
        <v>1718.3921479321962</v>
      </c>
      <c r="BA20" s="5">
        <f>BR4</f>
        <v>898.14902500983771</v>
      </c>
    </row>
    <row r="21" spans="2:53">
      <c r="B21" s="3"/>
      <c r="C21" s="3"/>
      <c r="D21" s="3"/>
      <c r="E21" s="2"/>
      <c r="F21" s="1"/>
      <c r="G21" s="2"/>
      <c r="H21" s="1"/>
      <c r="I21" s="1"/>
      <c r="S21" s="4"/>
      <c r="T21" s="4"/>
      <c r="U21" s="4"/>
      <c r="V21" s="4"/>
      <c r="W21" s="4"/>
      <c r="X21" s="4"/>
      <c r="Y21" s="4"/>
      <c r="Z21" s="4"/>
      <c r="AX21" s="23" t="s">
        <v>59</v>
      </c>
      <c r="AY21" s="5">
        <f t="shared" ref="AY21:AY23" si="0">AG5</f>
        <v>434.87904965755519</v>
      </c>
      <c r="AZ21" s="5">
        <f>AX5</f>
        <v>381.07770938130642</v>
      </c>
      <c r="BA21" s="5">
        <f>BR5</f>
        <v>376.5270388083029</v>
      </c>
    </row>
    <row r="22" spans="2:53">
      <c r="B22" s="3"/>
      <c r="C22" s="3"/>
      <c r="D22" s="3"/>
      <c r="E22" s="2"/>
      <c r="F22" s="1"/>
      <c r="G22" s="2"/>
      <c r="H22" s="1"/>
      <c r="I22" s="1"/>
      <c r="S22" s="4"/>
      <c r="T22" s="4"/>
      <c r="U22" s="4"/>
      <c r="V22" s="4"/>
      <c r="W22" s="4"/>
      <c r="X22" s="4"/>
      <c r="Y22" s="4"/>
      <c r="Z22" s="4"/>
      <c r="AX22" s="23" t="s">
        <v>60</v>
      </c>
      <c r="AY22" s="5">
        <f t="shared" si="0"/>
        <v>13739.478452188714</v>
      </c>
      <c r="AZ22" s="5">
        <f>AX6</f>
        <v>6064.6736766541644</v>
      </c>
      <c r="BA22" s="5">
        <f>BR6</f>
        <v>4299.195897721298</v>
      </c>
    </row>
    <row r="23" spans="2:53">
      <c r="B23" s="3"/>
      <c r="C23" s="3"/>
      <c r="D23" s="3"/>
      <c r="E23" s="2"/>
      <c r="F23" s="1"/>
      <c r="G23" s="2"/>
      <c r="H23" s="1"/>
      <c r="I23" s="1"/>
      <c r="S23" s="4"/>
      <c r="T23" s="4"/>
      <c r="U23" s="4"/>
      <c r="V23" s="4"/>
      <c r="W23" s="4"/>
      <c r="X23" s="4"/>
      <c r="Y23" s="4"/>
      <c r="Z23" s="4"/>
      <c r="AX23" s="23" t="s">
        <v>61</v>
      </c>
      <c r="AY23" s="5">
        <f t="shared" si="0"/>
        <v>17581.455275792319</v>
      </c>
      <c r="AZ23" s="5">
        <f>AX7</f>
        <v>17700.310521000927</v>
      </c>
      <c r="BA23" s="5">
        <f>BR7</f>
        <v>14695.88889871523</v>
      </c>
    </row>
    <row r="24" spans="2:53">
      <c r="B24" s="3"/>
      <c r="C24" s="3"/>
      <c r="D24" s="3"/>
      <c r="E24" s="2"/>
      <c r="F24" s="1"/>
      <c r="G24" s="2"/>
      <c r="H24" s="1"/>
      <c r="I24" s="1"/>
      <c r="S24" s="4"/>
      <c r="T24" s="4"/>
      <c r="U24" s="4"/>
      <c r="V24" s="4"/>
      <c r="W24" s="4"/>
      <c r="X24" s="4"/>
      <c r="Y24" s="4"/>
      <c r="Z24" s="4"/>
      <c r="AX24" s="23" t="s">
        <v>57</v>
      </c>
      <c r="AY24" s="5">
        <f>AG10</f>
        <v>8274.0255641232015</v>
      </c>
      <c r="AZ24" s="5">
        <f>AX10</f>
        <v>4892.4472544405235</v>
      </c>
      <c r="BA24" s="5">
        <f>BR10</f>
        <v>1910.7043041951811</v>
      </c>
    </row>
    <row r="25" spans="2:53">
      <c r="B25" s="3"/>
      <c r="C25" s="3"/>
      <c r="D25" s="3"/>
      <c r="E25" s="2"/>
      <c r="F25" s="1"/>
      <c r="G25" s="2"/>
      <c r="H25" s="1"/>
      <c r="I25" s="1"/>
      <c r="S25" s="4"/>
      <c r="T25" s="4"/>
      <c r="U25" s="4"/>
      <c r="V25" s="4"/>
      <c r="W25" s="4"/>
      <c r="X25" s="4"/>
      <c r="Y25" s="4"/>
      <c r="Z25" s="4"/>
      <c r="AX25" s="23"/>
      <c r="AY25" s="5">
        <f>SUM(AY20:AY24)</f>
        <v>43911.197677471042</v>
      </c>
      <c r="AZ25" s="5">
        <f>SUM(AZ20:AZ24)</f>
        <v>30756.901309409113</v>
      </c>
      <c r="BA25" s="5">
        <f>SUM(BA20:BA24)</f>
        <v>22180.465164449848</v>
      </c>
    </row>
    <row r="26" spans="2:53">
      <c r="B26" s="3"/>
      <c r="C26" s="3"/>
      <c r="D26" s="3"/>
      <c r="E26" s="2"/>
      <c r="F26" s="1"/>
      <c r="G26" s="2"/>
      <c r="H26" s="1"/>
      <c r="I26" s="1"/>
      <c r="S26" s="4"/>
      <c r="T26" s="4"/>
      <c r="U26" s="4"/>
      <c r="V26" s="4"/>
      <c r="W26" s="4"/>
      <c r="X26" s="4"/>
      <c r="Y26" s="4"/>
      <c r="Z26" s="4"/>
      <c r="AX26" s="23"/>
      <c r="AY26" s="24">
        <f>AY25/$AY$25</f>
        <v>1</v>
      </c>
      <c r="AZ26" s="24">
        <f t="shared" ref="AZ26:BA26" si="1">AZ25/$AY$25</f>
        <v>0.70043412469228017</v>
      </c>
      <c r="BA26" s="24">
        <f t="shared" si="1"/>
        <v>0.50512093355699328</v>
      </c>
    </row>
    <row r="27" spans="2:53">
      <c r="B27" s="3"/>
      <c r="C27" s="3"/>
      <c r="D27" s="3"/>
      <c r="E27" s="2"/>
      <c r="F27" s="1"/>
      <c r="G27" s="2"/>
      <c r="H27" s="1"/>
      <c r="I27" s="1"/>
      <c r="S27" s="4"/>
      <c r="T27" s="4"/>
      <c r="U27" s="4"/>
      <c r="V27" s="4"/>
      <c r="W27" s="4"/>
      <c r="X27" s="4"/>
      <c r="Y27" s="4"/>
      <c r="Z27" s="4"/>
    </row>
    <row r="28" spans="2:53">
      <c r="B28" s="3"/>
      <c r="C28" s="3"/>
      <c r="D28" s="3"/>
      <c r="E28" s="2"/>
      <c r="F28" s="1"/>
      <c r="G28" s="2"/>
      <c r="H28" s="1"/>
      <c r="I28" s="1"/>
      <c r="S28" s="4"/>
      <c r="T28" s="4"/>
      <c r="U28" s="4"/>
      <c r="V28" s="4"/>
      <c r="W28" s="4"/>
      <c r="X28" s="4"/>
      <c r="Y28" s="4"/>
      <c r="Z28" s="4"/>
    </row>
    <row r="29" spans="2:53">
      <c r="B29" s="3"/>
      <c r="C29" s="3"/>
      <c r="D29" s="3"/>
      <c r="E29" s="2"/>
      <c r="F29" s="1"/>
      <c r="G29" s="2"/>
      <c r="H29" s="1"/>
      <c r="I29" s="1"/>
      <c r="S29" s="4"/>
      <c r="T29" s="4"/>
      <c r="U29" s="4"/>
      <c r="V29" s="4"/>
      <c r="W29" s="4"/>
      <c r="X29" s="4"/>
      <c r="Y29" s="4"/>
      <c r="Z29" s="4"/>
    </row>
    <row r="30" spans="2:53">
      <c r="B30" s="3"/>
      <c r="C30" s="3"/>
      <c r="D30" s="3"/>
      <c r="E30" s="2"/>
      <c r="F30" s="1"/>
      <c r="G30" s="2"/>
      <c r="H30" s="1"/>
      <c r="I30" s="1"/>
      <c r="S30" s="4"/>
      <c r="T30" s="4"/>
      <c r="U30" s="4"/>
      <c r="V30" s="4"/>
      <c r="W30" s="4"/>
      <c r="X30" s="4"/>
      <c r="Y30" s="4"/>
      <c r="Z30" s="4"/>
    </row>
    <row r="31" spans="2:53">
      <c r="B31" s="3"/>
      <c r="C31" s="3"/>
      <c r="D31" s="3"/>
      <c r="E31" s="2"/>
      <c r="F31" s="1"/>
      <c r="G31" s="2"/>
      <c r="H31" s="1"/>
      <c r="I31" s="1"/>
      <c r="S31" s="4"/>
      <c r="T31" s="4"/>
      <c r="U31" s="4"/>
      <c r="V31" s="4"/>
      <c r="W31" s="4"/>
      <c r="X31" s="4"/>
      <c r="Y31" s="4"/>
      <c r="Z31" s="4"/>
    </row>
    <row r="32" spans="2:53">
      <c r="B32" s="3"/>
      <c r="C32" s="3"/>
      <c r="D32" s="3"/>
      <c r="E32" s="2"/>
      <c r="F32" s="1"/>
      <c r="G32" s="2"/>
      <c r="H32" s="1"/>
      <c r="I32" s="1"/>
      <c r="S32" s="4"/>
      <c r="T32" s="4"/>
      <c r="U32" s="4"/>
      <c r="V32" s="4"/>
      <c r="W32" s="4"/>
      <c r="X32" s="4"/>
      <c r="Y32" s="4"/>
      <c r="Z32" s="4"/>
    </row>
    <row r="33" spans="2:26">
      <c r="B33" s="3"/>
      <c r="C33" s="3"/>
      <c r="D33" s="3"/>
      <c r="E33" s="2"/>
      <c r="F33" s="1"/>
      <c r="G33" s="2"/>
      <c r="H33" s="1"/>
      <c r="I33" s="1"/>
      <c r="S33" s="4"/>
      <c r="T33" s="4"/>
      <c r="U33" s="4"/>
      <c r="V33" s="4"/>
      <c r="W33" s="4"/>
      <c r="X33" s="4"/>
      <c r="Y33" s="4"/>
      <c r="Z33" s="4"/>
    </row>
    <row r="34" spans="2:26">
      <c r="B34" s="3"/>
      <c r="C34" s="3"/>
      <c r="D34" s="3"/>
      <c r="E34" s="2"/>
      <c r="F34" s="1"/>
      <c r="G34" s="2"/>
      <c r="H34" s="1"/>
      <c r="I34" s="1"/>
      <c r="S34" s="4"/>
      <c r="T34" s="4"/>
      <c r="U34" s="4"/>
      <c r="V34" s="4"/>
      <c r="W34" s="4"/>
      <c r="X34" s="4"/>
      <c r="Y34" s="4"/>
      <c r="Z34" s="4"/>
    </row>
    <row r="35" spans="2:26">
      <c r="B35" s="3"/>
      <c r="C35" s="3"/>
      <c r="D35" s="3"/>
      <c r="E35" s="2"/>
      <c r="F35" s="1"/>
      <c r="G35" s="2"/>
      <c r="H35" s="1"/>
      <c r="I35" s="1"/>
      <c r="S35" s="4"/>
      <c r="T35" s="4"/>
      <c r="U35" s="4"/>
      <c r="V35" s="4"/>
      <c r="W35" s="4"/>
      <c r="X35" s="4"/>
      <c r="Y35" s="4"/>
      <c r="Z35" s="4"/>
    </row>
    <row r="36" spans="2:26">
      <c r="B36" s="3"/>
      <c r="C36" s="3"/>
      <c r="D36" s="3"/>
      <c r="E36" s="2"/>
      <c r="F36" s="1"/>
      <c r="G36" s="2"/>
      <c r="H36" s="1"/>
      <c r="I36" s="1"/>
      <c r="S36" s="4"/>
      <c r="T36" s="4"/>
      <c r="U36" s="4"/>
      <c r="V36" s="4"/>
      <c r="W36" s="4"/>
      <c r="X36" s="4"/>
      <c r="Y36" s="4"/>
      <c r="Z36" s="4"/>
    </row>
    <row r="37" spans="2:26">
      <c r="B37" s="3"/>
      <c r="C37" s="3"/>
      <c r="D37" s="3"/>
      <c r="E37" s="2"/>
      <c r="F37" s="1"/>
      <c r="G37" s="2"/>
      <c r="H37" s="1"/>
      <c r="I37" s="1"/>
      <c r="S37" s="4"/>
      <c r="T37" s="4"/>
      <c r="U37" s="4"/>
      <c r="V37" s="4"/>
      <c r="W37" s="4"/>
      <c r="X37" s="4"/>
      <c r="Y37" s="4"/>
      <c r="Z37" s="4"/>
    </row>
    <row r="38" spans="2:26">
      <c r="B38" s="3"/>
      <c r="C38" s="3"/>
      <c r="D38" s="3"/>
      <c r="E38" s="2"/>
      <c r="F38" s="1"/>
      <c r="G38" s="2"/>
      <c r="H38" s="1"/>
      <c r="I38" s="1"/>
      <c r="S38" s="4"/>
      <c r="T38" s="4"/>
      <c r="U38" s="4"/>
      <c r="V38" s="4"/>
      <c r="W38" s="4"/>
      <c r="X38" s="4"/>
      <c r="Y38" s="4"/>
      <c r="Z38" s="4"/>
    </row>
    <row r="39" spans="2:26">
      <c r="B39" s="3"/>
      <c r="C39" s="3"/>
      <c r="D39" s="3"/>
      <c r="E39" s="2"/>
      <c r="F39" s="1"/>
      <c r="G39" s="2"/>
      <c r="H39" s="1"/>
      <c r="I39" s="1"/>
      <c r="S39" s="4"/>
      <c r="T39" s="4"/>
      <c r="U39" s="4"/>
      <c r="V39" s="4"/>
      <c r="W39" s="4"/>
      <c r="X39" s="4"/>
      <c r="Y39" s="4"/>
      <c r="Z39" s="4"/>
    </row>
    <row r="40" spans="2:26">
      <c r="B40" s="3"/>
      <c r="C40" s="3"/>
      <c r="D40" s="3"/>
      <c r="E40" s="2"/>
      <c r="F40" s="1"/>
      <c r="G40" s="2"/>
      <c r="H40" s="1"/>
      <c r="I40" s="1"/>
      <c r="S40" s="4"/>
      <c r="T40" s="4"/>
      <c r="U40" s="4"/>
      <c r="V40" s="4"/>
      <c r="W40" s="4"/>
      <c r="X40" s="4"/>
      <c r="Y40" s="4"/>
      <c r="Z40" s="4"/>
    </row>
    <row r="41" spans="2:26">
      <c r="B41" s="3"/>
      <c r="C41" s="3"/>
      <c r="D41" s="3"/>
      <c r="E41" s="2"/>
      <c r="F41" s="1"/>
      <c r="G41" s="2"/>
      <c r="H41" s="1"/>
      <c r="I41" s="1"/>
      <c r="S41" s="4"/>
      <c r="T41" s="4"/>
      <c r="U41" s="4"/>
      <c r="V41" s="4"/>
      <c r="W41" s="4"/>
      <c r="X41" s="4"/>
      <c r="Y41" s="4"/>
      <c r="Z41" s="4"/>
    </row>
    <row r="42" spans="2:26">
      <c r="B42" s="3"/>
      <c r="C42" s="3"/>
      <c r="D42" s="3"/>
      <c r="E42" s="2"/>
      <c r="F42" s="1"/>
      <c r="G42" s="2"/>
      <c r="H42" s="1"/>
      <c r="I42" s="1"/>
      <c r="S42" s="4"/>
      <c r="T42" s="4"/>
      <c r="U42" s="4"/>
      <c r="V42" s="4"/>
      <c r="W42" s="4"/>
      <c r="X42" s="4"/>
      <c r="Y42" s="4"/>
      <c r="Z42" s="4"/>
    </row>
    <row r="43" spans="2:26">
      <c r="B43" s="3"/>
      <c r="C43" s="3"/>
      <c r="D43" s="3"/>
      <c r="E43" s="2"/>
      <c r="F43" s="1"/>
      <c r="G43" s="2"/>
      <c r="H43" s="1"/>
      <c r="I43" s="1"/>
      <c r="S43" s="4"/>
      <c r="T43" s="4"/>
      <c r="U43" s="4"/>
      <c r="V43" s="4"/>
      <c r="W43" s="4"/>
      <c r="X43" s="4"/>
      <c r="Y43" s="4"/>
      <c r="Z43" s="4"/>
    </row>
    <row r="44" spans="2:26">
      <c r="B44" s="3"/>
      <c r="C44" s="3"/>
      <c r="D44" s="3"/>
      <c r="E44" s="2"/>
      <c r="F44" s="1"/>
      <c r="G44" s="2"/>
      <c r="H44" s="1"/>
      <c r="I44" s="1"/>
      <c r="S44" s="4"/>
      <c r="T44" s="4"/>
      <c r="U44" s="4"/>
      <c r="V44" s="4"/>
      <c r="W44" s="4"/>
      <c r="X44" s="4"/>
      <c r="Y44" s="4"/>
      <c r="Z44" s="4"/>
    </row>
    <row r="45" spans="2:26">
      <c r="B45" s="3"/>
      <c r="C45" s="3"/>
      <c r="D45" s="3"/>
      <c r="E45" s="2"/>
      <c r="F45" s="1"/>
      <c r="G45" s="2"/>
      <c r="H45" s="1"/>
      <c r="I45" s="1"/>
      <c r="S45" s="4"/>
      <c r="T45" s="4"/>
      <c r="U45" s="4"/>
      <c r="V45" s="4"/>
      <c r="W45" s="4"/>
      <c r="X45" s="4"/>
      <c r="Y45" s="4"/>
      <c r="Z45" s="4"/>
    </row>
    <row r="46" spans="2:26">
      <c r="B46" s="3"/>
      <c r="C46" s="3"/>
      <c r="D46" s="3"/>
      <c r="E46" s="2"/>
      <c r="F46" s="1"/>
      <c r="G46" s="2"/>
      <c r="H46" s="1"/>
      <c r="I46" s="1"/>
      <c r="S46" s="4"/>
      <c r="T46" s="4"/>
      <c r="U46" s="4"/>
      <c r="V46" s="4"/>
      <c r="W46" s="4"/>
      <c r="X46" s="4"/>
      <c r="Y46" s="4"/>
      <c r="Z46" s="4"/>
    </row>
    <row r="47" spans="2:26">
      <c r="B47" s="3"/>
      <c r="C47" s="3"/>
      <c r="D47" s="3"/>
      <c r="E47" s="2"/>
      <c r="F47" s="1"/>
      <c r="G47" s="2"/>
      <c r="H47" s="1"/>
      <c r="I47" s="1"/>
      <c r="S47" s="4"/>
      <c r="T47" s="4"/>
      <c r="U47" s="4"/>
      <c r="V47" s="4"/>
      <c r="W47" s="4"/>
      <c r="X47" s="4"/>
      <c r="Y47" s="4"/>
      <c r="Z47" s="4"/>
    </row>
    <row r="48" spans="2:26">
      <c r="B48" s="3"/>
      <c r="C48" s="3"/>
      <c r="D48" s="3"/>
      <c r="E48" s="2"/>
      <c r="F48" s="1"/>
      <c r="G48" s="2"/>
      <c r="H48" s="1"/>
      <c r="I48" s="1"/>
      <c r="S48" s="4"/>
      <c r="T48" s="4"/>
      <c r="U48" s="4"/>
      <c r="V48" s="4"/>
      <c r="W48" s="4"/>
      <c r="X48" s="4"/>
      <c r="Y48" s="4"/>
      <c r="Z48" s="4"/>
    </row>
    <row r="49" spans="2:26">
      <c r="B49" s="3"/>
      <c r="C49" s="3"/>
      <c r="D49" s="3"/>
      <c r="E49" s="2"/>
      <c r="F49" s="1"/>
      <c r="G49" s="2"/>
      <c r="H49" s="1"/>
      <c r="I49" s="1"/>
      <c r="S49" s="4"/>
      <c r="T49" s="4"/>
      <c r="U49" s="4"/>
      <c r="V49" s="4"/>
      <c r="W49" s="4"/>
      <c r="X49" s="4"/>
      <c r="Y49" s="4"/>
      <c r="Z49" s="4"/>
    </row>
    <row r="50" spans="2:26">
      <c r="B50" s="3"/>
      <c r="C50" s="3"/>
      <c r="D50" s="3"/>
      <c r="E50" s="2"/>
      <c r="F50" s="1"/>
      <c r="G50" s="2"/>
      <c r="H50" s="1"/>
      <c r="I50" s="1"/>
      <c r="S50" s="4"/>
      <c r="T50" s="4"/>
      <c r="U50" s="4"/>
      <c r="V50" s="4"/>
      <c r="W50" s="4"/>
      <c r="X50" s="4"/>
      <c r="Y50" s="4"/>
      <c r="Z50" s="4"/>
    </row>
    <row r="51" spans="2:26">
      <c r="B51" s="3"/>
      <c r="C51" s="3"/>
      <c r="D51" s="3"/>
      <c r="E51" s="2"/>
      <c r="F51" s="1"/>
      <c r="G51" s="2"/>
      <c r="H51" s="1"/>
      <c r="I51" s="1"/>
      <c r="S51" s="4"/>
      <c r="T51" s="4"/>
      <c r="U51" s="4"/>
      <c r="V51" s="4"/>
      <c r="W51" s="4"/>
      <c r="X51" s="4"/>
      <c r="Y51" s="4"/>
      <c r="Z51" s="4"/>
    </row>
    <row r="52" spans="2:26">
      <c r="B52" s="3"/>
      <c r="C52" s="3"/>
      <c r="D52" s="3"/>
      <c r="E52" s="2"/>
      <c r="F52" s="1"/>
      <c r="G52" s="2"/>
      <c r="H52" s="1"/>
      <c r="I52" s="1"/>
      <c r="S52" s="4"/>
      <c r="T52" s="4"/>
      <c r="U52" s="4"/>
      <c r="V52" s="4"/>
      <c r="W52" s="4"/>
      <c r="X52" s="4"/>
      <c r="Y52" s="4"/>
      <c r="Z52" s="4"/>
    </row>
    <row r="53" spans="2:26">
      <c r="B53" s="3"/>
      <c r="C53" s="3"/>
      <c r="D53" s="3"/>
      <c r="E53" s="2"/>
      <c r="F53" s="1"/>
      <c r="G53" s="2"/>
      <c r="H53" s="1"/>
      <c r="I53" s="1"/>
      <c r="S53" s="4"/>
      <c r="T53" s="4"/>
      <c r="U53" s="4"/>
      <c r="V53" s="4"/>
      <c r="W53" s="4"/>
      <c r="X53" s="4"/>
      <c r="Y53" s="4"/>
      <c r="Z53" s="4"/>
    </row>
    <row r="54" spans="2:26">
      <c r="B54" s="3"/>
      <c r="C54" s="3"/>
      <c r="D54" s="3"/>
      <c r="E54" s="2"/>
      <c r="F54" s="1"/>
      <c r="G54" s="2"/>
      <c r="H54" s="1"/>
      <c r="I54" s="1"/>
      <c r="S54" s="4"/>
      <c r="T54" s="4"/>
      <c r="U54" s="4"/>
      <c r="V54" s="4"/>
      <c r="W54" s="4"/>
      <c r="X54" s="4"/>
      <c r="Y54" s="4"/>
      <c r="Z54" s="4"/>
    </row>
    <row r="55" spans="2:26">
      <c r="B55" s="3"/>
      <c r="C55" s="3"/>
      <c r="D55" s="3"/>
      <c r="E55" s="2"/>
      <c r="F55" s="1"/>
      <c r="G55" s="2"/>
      <c r="H55" s="1"/>
      <c r="I55" s="1"/>
      <c r="S55" s="4"/>
      <c r="T55" s="4"/>
      <c r="U55" s="4"/>
      <c r="V55" s="4"/>
      <c r="W55" s="4"/>
      <c r="X55" s="4"/>
      <c r="Y55" s="4"/>
      <c r="Z55" s="4"/>
    </row>
    <row r="56" spans="2:26">
      <c r="B56" s="3"/>
      <c r="C56" s="3"/>
      <c r="D56" s="3"/>
      <c r="E56" s="2"/>
      <c r="F56" s="1"/>
      <c r="G56" s="2"/>
      <c r="H56" s="1"/>
      <c r="I56" s="1"/>
      <c r="S56" s="4"/>
      <c r="T56" s="4"/>
      <c r="U56" s="4"/>
      <c r="V56" s="4"/>
      <c r="W56" s="4"/>
      <c r="X56" s="4"/>
      <c r="Y56" s="4"/>
      <c r="Z56" s="4"/>
    </row>
    <row r="57" spans="2:26">
      <c r="B57" s="3"/>
      <c r="C57" s="3"/>
      <c r="D57" s="3"/>
      <c r="E57" s="2"/>
      <c r="F57" s="1"/>
      <c r="G57" s="2"/>
      <c r="H57" s="1"/>
      <c r="I57" s="1"/>
      <c r="S57" s="4"/>
      <c r="T57" s="4"/>
      <c r="U57" s="4"/>
      <c r="V57" s="4"/>
      <c r="W57" s="4"/>
      <c r="X57" s="4"/>
      <c r="Y57" s="4"/>
      <c r="Z57" s="4"/>
    </row>
    <row r="58" spans="2:26">
      <c r="B58" s="3"/>
      <c r="C58" s="3"/>
      <c r="D58" s="3"/>
      <c r="E58" s="2"/>
      <c r="F58" s="1"/>
      <c r="G58" s="2"/>
      <c r="H58" s="1"/>
      <c r="I58" s="1"/>
      <c r="S58" s="4"/>
      <c r="T58" s="4"/>
      <c r="U58" s="4"/>
      <c r="V58" s="4"/>
      <c r="W58" s="4"/>
      <c r="X58" s="4"/>
      <c r="Y58" s="4"/>
      <c r="Z58" s="4"/>
    </row>
    <row r="59" spans="2:26">
      <c r="B59" s="3"/>
      <c r="C59" s="3"/>
      <c r="D59" s="3"/>
      <c r="E59" s="2"/>
      <c r="F59" s="1"/>
      <c r="G59" s="2"/>
      <c r="H59" s="1"/>
      <c r="I59" s="1"/>
      <c r="S59" s="4"/>
      <c r="T59" s="4"/>
      <c r="U59" s="4"/>
      <c r="V59" s="4"/>
      <c r="W59" s="4"/>
      <c r="X59" s="4"/>
      <c r="Y59" s="4"/>
      <c r="Z59" s="4"/>
    </row>
    <row r="60" spans="2:26">
      <c r="B60" s="3"/>
      <c r="C60" s="3"/>
      <c r="D60" s="3"/>
      <c r="E60" s="2"/>
      <c r="F60" s="1"/>
      <c r="G60" s="2"/>
      <c r="H60" s="1"/>
      <c r="I60" s="1"/>
      <c r="S60" s="4"/>
      <c r="T60" s="4"/>
      <c r="U60" s="4"/>
      <c r="V60" s="4"/>
      <c r="W60" s="4"/>
      <c r="X60" s="4"/>
      <c r="Y60" s="4"/>
      <c r="Z60" s="4"/>
    </row>
    <row r="61" spans="2:26">
      <c r="B61" s="3"/>
      <c r="C61" s="3"/>
      <c r="D61" s="3"/>
      <c r="E61" s="2"/>
      <c r="F61" s="1"/>
      <c r="G61" s="2"/>
      <c r="H61" s="1"/>
      <c r="I61" s="1"/>
      <c r="S61" s="4"/>
      <c r="T61" s="4"/>
      <c r="U61" s="4"/>
      <c r="V61" s="4"/>
      <c r="W61" s="4"/>
      <c r="X61" s="4"/>
      <c r="Y61" s="4"/>
      <c r="Z61" s="4"/>
    </row>
    <row r="62" spans="2:26">
      <c r="B62" s="3"/>
      <c r="C62" s="3"/>
      <c r="D62" s="3"/>
      <c r="E62" s="2"/>
      <c r="F62" s="1"/>
      <c r="G62" s="2"/>
      <c r="H62" s="1"/>
      <c r="I62" s="1"/>
      <c r="S62" s="4"/>
      <c r="T62" s="4"/>
      <c r="U62" s="4"/>
      <c r="V62" s="4"/>
      <c r="W62" s="4"/>
      <c r="X62" s="4"/>
      <c r="Y62" s="4"/>
      <c r="Z62" s="4"/>
    </row>
    <row r="63" spans="2:26">
      <c r="B63" s="3"/>
      <c r="C63" s="3"/>
      <c r="D63" s="3"/>
      <c r="E63" s="2"/>
      <c r="F63" s="1"/>
      <c r="G63" s="2"/>
      <c r="H63" s="1"/>
      <c r="I63" s="1"/>
      <c r="M63" s="1"/>
      <c r="S63" s="4"/>
      <c r="T63" s="4"/>
      <c r="U63" s="4"/>
      <c r="V63" s="4"/>
      <c r="W63" s="4"/>
      <c r="X63" s="4"/>
      <c r="Y63" s="4"/>
      <c r="Z63" s="4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DC93-CA00-42C7-8015-21A536FB9AE6}">
  <sheetPr>
    <tabColor rgb="FF0070C0"/>
  </sheetPr>
  <dimension ref="A1:BM162"/>
  <sheetViews>
    <sheetView zoomScale="85" zoomScaleNormal="85" zoomScaleSheetLayoutView="100" workbookViewId="0">
      <selection activeCell="H25" sqref="H25"/>
    </sheetView>
  </sheetViews>
  <sheetFormatPr defaultColWidth="9" defaultRowHeight="12"/>
  <cols>
    <col min="1" max="1" width="1.625" style="6" customWidth="1"/>
    <col min="2" max="2" width="15.75" style="6" customWidth="1"/>
    <col min="3" max="3" width="26" style="6" customWidth="1"/>
    <col min="4" max="4" width="43.375" style="6" bestFit="1" customWidth="1"/>
    <col min="5" max="20" width="5.75" style="6" bestFit="1" customWidth="1"/>
    <col min="21" max="21" width="5.75" style="7" bestFit="1" customWidth="1"/>
    <col min="22" max="25" width="5.75" style="6" bestFit="1" customWidth="1"/>
    <col min="26" max="26" width="5.75" style="8" bestFit="1" customWidth="1"/>
    <col min="27" max="87" width="7" style="6" customWidth="1"/>
    <col min="88" max="16384" width="9" style="6"/>
  </cols>
  <sheetData>
    <row r="1" spans="1:65">
      <c r="B1" s="6" t="s">
        <v>72</v>
      </c>
      <c r="U1" s="6"/>
      <c r="Z1" s="6"/>
    </row>
    <row r="2" spans="1:65">
      <c r="A2" s="6" t="s">
        <v>9</v>
      </c>
      <c r="B2" s="167" t="s">
        <v>11</v>
      </c>
      <c r="C2" s="168"/>
      <c r="D2" s="169"/>
      <c r="E2" s="11">
        <v>1990</v>
      </c>
      <c r="F2" s="12">
        <f t="shared" ref="F2" si="0">E2+1</f>
        <v>1991</v>
      </c>
      <c r="G2" s="12">
        <f t="shared" ref="G2" si="1">F2+1</f>
        <v>1992</v>
      </c>
      <c r="H2" s="12">
        <f t="shared" ref="H2" si="2">G2+1</f>
        <v>1993</v>
      </c>
      <c r="I2" s="12">
        <f t="shared" ref="I2" si="3">H2+1</f>
        <v>1994</v>
      </c>
      <c r="J2" s="12">
        <f t="shared" ref="J2" si="4">I2+1</f>
        <v>1995</v>
      </c>
      <c r="K2" s="12">
        <f t="shared" ref="K2" si="5">J2+1</f>
        <v>1996</v>
      </c>
      <c r="L2" s="12">
        <f t="shared" ref="L2" si="6">K2+1</f>
        <v>1997</v>
      </c>
      <c r="M2" s="12">
        <f t="shared" ref="M2" si="7">L2+1</f>
        <v>1998</v>
      </c>
      <c r="N2" s="12">
        <f t="shared" ref="N2" si="8">M2+1</f>
        <v>1999</v>
      </c>
      <c r="O2" s="12">
        <f t="shared" ref="O2" si="9">N2+1</f>
        <v>2000</v>
      </c>
      <c r="P2" s="12">
        <f t="shared" ref="P2" si="10">O2+1</f>
        <v>2001</v>
      </c>
      <c r="Q2" s="12">
        <f t="shared" ref="Q2" si="11">P2+1</f>
        <v>2002</v>
      </c>
      <c r="R2" s="12">
        <f t="shared" ref="R2" si="12">Q2+1</f>
        <v>2003</v>
      </c>
      <c r="S2" s="12">
        <f t="shared" ref="S2" si="13">R2+1</f>
        <v>2004</v>
      </c>
      <c r="T2" s="12">
        <f t="shared" ref="T2" si="14">S2+1</f>
        <v>2005</v>
      </c>
      <c r="U2" s="12">
        <f t="shared" ref="U2" si="15">T2+1</f>
        <v>2006</v>
      </c>
      <c r="V2" s="12">
        <f t="shared" ref="V2" si="16">U2+1</f>
        <v>2007</v>
      </c>
      <c r="W2" s="12">
        <f t="shared" ref="W2" si="17">V2+1</f>
        <v>2008</v>
      </c>
      <c r="X2" s="12">
        <f t="shared" ref="X2" si="18">W2+1</f>
        <v>2009</v>
      </c>
      <c r="Y2" s="12">
        <f t="shared" ref="Y2" si="19">X2+1</f>
        <v>2010</v>
      </c>
      <c r="Z2" s="12">
        <f t="shared" ref="Z2" si="20">Y2+1</f>
        <v>2011</v>
      </c>
      <c r="AA2" s="12">
        <f t="shared" ref="AA2" si="21">Z2+1</f>
        <v>2012</v>
      </c>
      <c r="AB2" s="12">
        <f t="shared" ref="AB2" si="22">AA2+1</f>
        <v>2013</v>
      </c>
      <c r="AC2" s="12">
        <f t="shared" ref="AC2" si="23">AB2+1</f>
        <v>2014</v>
      </c>
      <c r="AD2" s="12">
        <f t="shared" ref="AD2" si="24">AC2+1</f>
        <v>2015</v>
      </c>
      <c r="AE2" s="12">
        <f t="shared" ref="AE2" si="25">AD2+1</f>
        <v>2016</v>
      </c>
      <c r="AF2" s="12">
        <f t="shared" ref="AF2" si="26">AE2+1</f>
        <v>2017</v>
      </c>
      <c r="AG2" s="12">
        <f t="shared" ref="AG2" si="27">AF2+1</f>
        <v>2018</v>
      </c>
      <c r="AH2" s="12">
        <f t="shared" ref="AH2" si="28">AG2+1</f>
        <v>2019</v>
      </c>
      <c r="AI2" s="12">
        <f t="shared" ref="AI2" si="29">AH2+1</f>
        <v>2020</v>
      </c>
      <c r="AJ2" s="12">
        <f t="shared" ref="AJ2" si="30">AI2+1</f>
        <v>2021</v>
      </c>
      <c r="AK2" s="12">
        <f t="shared" ref="AK2" si="31">AJ2+1</f>
        <v>2022</v>
      </c>
      <c r="AL2" s="12">
        <f t="shared" ref="AL2" si="32">AK2+1</f>
        <v>2023</v>
      </c>
      <c r="AM2" s="12">
        <f t="shared" ref="AM2" si="33">AL2+1</f>
        <v>2024</v>
      </c>
      <c r="AN2" s="12">
        <f t="shared" ref="AN2" si="34">AM2+1</f>
        <v>2025</v>
      </c>
      <c r="AO2" s="12">
        <f t="shared" ref="AO2" si="35">AN2+1</f>
        <v>2026</v>
      </c>
      <c r="AP2" s="12">
        <f t="shared" ref="AP2" si="36">AO2+1</f>
        <v>2027</v>
      </c>
      <c r="AQ2" s="12">
        <f t="shared" ref="AQ2" si="37">AP2+1</f>
        <v>2028</v>
      </c>
      <c r="AR2" s="12">
        <f t="shared" ref="AR2" si="38">AQ2+1</f>
        <v>2029</v>
      </c>
      <c r="AS2" s="12">
        <f t="shared" ref="AS2" si="39">AR2+1</f>
        <v>2030</v>
      </c>
      <c r="AT2" s="12">
        <f t="shared" ref="AT2" si="40">AS2+1</f>
        <v>2031</v>
      </c>
      <c r="AU2" s="12">
        <f t="shared" ref="AU2" si="41">AT2+1</f>
        <v>2032</v>
      </c>
      <c r="AV2" s="12">
        <f t="shared" ref="AV2" si="42">AU2+1</f>
        <v>2033</v>
      </c>
      <c r="AW2" s="12">
        <f t="shared" ref="AW2" si="43">AV2+1</f>
        <v>2034</v>
      </c>
      <c r="AX2" s="12">
        <f t="shared" ref="AX2" si="44">AW2+1</f>
        <v>2035</v>
      </c>
      <c r="AY2" s="12">
        <f t="shared" ref="AY2" si="45">AX2+1</f>
        <v>2036</v>
      </c>
      <c r="AZ2" s="12">
        <f t="shared" ref="AZ2" si="46">AY2+1</f>
        <v>2037</v>
      </c>
      <c r="BA2" s="12">
        <f t="shared" ref="BA2" si="47">AZ2+1</f>
        <v>2038</v>
      </c>
      <c r="BB2" s="12">
        <f t="shared" ref="BB2" si="48">BA2+1</f>
        <v>2039</v>
      </c>
      <c r="BC2" s="12">
        <f t="shared" ref="BC2" si="49">BB2+1</f>
        <v>2040</v>
      </c>
      <c r="BD2" s="12">
        <f t="shared" ref="BD2" si="50">BC2+1</f>
        <v>2041</v>
      </c>
      <c r="BE2" s="12">
        <f t="shared" ref="BE2" si="51">BD2+1</f>
        <v>2042</v>
      </c>
      <c r="BF2" s="12">
        <f t="shared" ref="BF2" si="52">BE2+1</f>
        <v>2043</v>
      </c>
      <c r="BG2" s="12">
        <f t="shared" ref="BG2" si="53">BF2+1</f>
        <v>2044</v>
      </c>
      <c r="BH2" s="12">
        <f t="shared" ref="BH2" si="54">BG2+1</f>
        <v>2045</v>
      </c>
      <c r="BI2" s="12">
        <f t="shared" ref="BI2" si="55">BH2+1</f>
        <v>2046</v>
      </c>
      <c r="BJ2" s="12">
        <f t="shared" ref="BJ2" si="56">BI2+1</f>
        <v>2047</v>
      </c>
      <c r="BK2" s="12">
        <f t="shared" ref="BK2" si="57">BJ2+1</f>
        <v>2048</v>
      </c>
      <c r="BL2" s="12">
        <f t="shared" ref="BL2" si="58">BK2+1</f>
        <v>2049</v>
      </c>
      <c r="BM2" s="12">
        <f t="shared" ref="BM2" si="59">BL2+1</f>
        <v>2050</v>
      </c>
    </row>
    <row r="3" spans="1:65">
      <c r="B3" s="172" t="s">
        <v>64</v>
      </c>
      <c r="C3" s="173"/>
      <c r="D3" s="13" t="s">
        <v>43</v>
      </c>
      <c r="E3" s="14">
        <v>8606.6365885186369</v>
      </c>
      <c r="F3" s="14">
        <v>8701.3569511736678</v>
      </c>
      <c r="G3" s="14">
        <v>8666.9131829354737</v>
      </c>
      <c r="H3" s="14">
        <v>8649.6912988163767</v>
      </c>
      <c r="I3" s="14">
        <v>8778.8554297096016</v>
      </c>
      <c r="J3" s="14">
        <v>8955.3797419303464</v>
      </c>
      <c r="K3" s="14">
        <v>9304.1228953420577</v>
      </c>
      <c r="L3" s="14">
        <v>9482.7999430776854</v>
      </c>
      <c r="M3" s="14">
        <v>9859.5286581829278</v>
      </c>
      <c r="N3" s="14">
        <v>9960.304364594389</v>
      </c>
      <c r="O3" s="14">
        <v>10442.195469798275</v>
      </c>
      <c r="P3" s="14">
        <v>10530.328405769023</v>
      </c>
      <c r="Q3" s="14">
        <v>10283.519539339502</v>
      </c>
      <c r="R3" s="14">
        <v>10073.90607000367</v>
      </c>
      <c r="S3" s="14">
        <v>9273.7469610966837</v>
      </c>
      <c r="T3" s="14">
        <v>7557.5860518531217</v>
      </c>
      <c r="U3" s="14">
        <v>6191.7779071575169</v>
      </c>
      <c r="V3" s="14">
        <v>5774.8792347316767</v>
      </c>
      <c r="W3" s="14">
        <v>6529.4232484151116</v>
      </c>
      <c r="X3" s="14">
        <v>5612.9622483420962</v>
      </c>
      <c r="Y3" s="14">
        <v>4972.6276986845705</v>
      </c>
      <c r="Z3" s="14">
        <v>5419.4207518770927</v>
      </c>
      <c r="AA3" s="14">
        <v>6333.4546487157395</v>
      </c>
      <c r="AB3" s="14">
        <v>6340.0346335785998</v>
      </c>
      <c r="AC3" s="14">
        <v>5456.5949019265054</v>
      </c>
      <c r="AD3" s="14">
        <v>5521.8461024132421</v>
      </c>
      <c r="AE3" s="14">
        <v>5496.0549510519713</v>
      </c>
      <c r="AF3" s="14">
        <v>5850.4391678042939</v>
      </c>
      <c r="AG3" s="14">
        <v>5717.1920598742827</v>
      </c>
      <c r="AH3" s="14">
        <v>5912.8033885537889</v>
      </c>
      <c r="AI3" s="14">
        <v>5671.6683280208154</v>
      </c>
      <c r="AJ3" s="14">
        <v>5472.0697572782119</v>
      </c>
      <c r="AK3" s="14">
        <v>5284.1573516377812</v>
      </c>
      <c r="AL3" s="14">
        <v>5094.3262884059941</v>
      </c>
      <c r="AM3" s="14">
        <v>4917.6538980996966</v>
      </c>
      <c r="AN3" s="14">
        <v>4710.918232297412</v>
      </c>
      <c r="AO3" s="14">
        <v>4522.4901889622142</v>
      </c>
      <c r="AP3" s="14">
        <v>4332.9773881448564</v>
      </c>
      <c r="AQ3" s="14">
        <v>4156.2447385722062</v>
      </c>
      <c r="AR3" s="14">
        <v>3951.0282489459346</v>
      </c>
      <c r="AS3" s="14">
        <v>3758.4941811218187</v>
      </c>
      <c r="AT3" s="14">
        <v>3652.4618523398617</v>
      </c>
      <c r="AU3" s="14">
        <v>3577.2841329829544</v>
      </c>
      <c r="AV3" s="14">
        <v>3483.0826922592773</v>
      </c>
      <c r="AW3" s="14">
        <v>3403.9490949100496</v>
      </c>
      <c r="AX3" s="14">
        <v>3325.5162848281984</v>
      </c>
      <c r="AY3" s="14">
        <v>3269.7026363874179</v>
      </c>
      <c r="AZ3" s="14">
        <v>3190.469032248554</v>
      </c>
      <c r="BA3" s="14">
        <v>3123.6867903021543</v>
      </c>
      <c r="BB3" s="14">
        <v>3056.9173269158182</v>
      </c>
      <c r="BC3" s="14">
        <v>3001.9368641720325</v>
      </c>
      <c r="BD3" s="14">
        <v>2923.1380494037994</v>
      </c>
      <c r="BE3" s="14">
        <v>2855.7773563104088</v>
      </c>
      <c r="BF3" s="14">
        <v>2788.4005242155363</v>
      </c>
      <c r="BG3" s="14">
        <v>2721.0467436412687</v>
      </c>
      <c r="BH3" s="14">
        <v>2665.0225113534493</v>
      </c>
      <c r="BI3" s="14">
        <v>2586.8692349838757</v>
      </c>
      <c r="BJ3" s="14">
        <v>2519.7589407343189</v>
      </c>
      <c r="BK3" s="14">
        <v>2452.8978380588519</v>
      </c>
      <c r="BL3" s="14">
        <v>2396.9553550392689</v>
      </c>
      <c r="BM3" s="14">
        <v>2320.1056128484952</v>
      </c>
    </row>
    <row r="4" spans="1:65">
      <c r="B4" s="174"/>
      <c r="C4" s="175"/>
      <c r="D4" s="13" t="s">
        <v>65</v>
      </c>
      <c r="E4" s="14">
        <v>625.52505775029874</v>
      </c>
      <c r="F4" s="14">
        <v>632.42075736334675</v>
      </c>
      <c r="G4" s="14">
        <v>629.91323023132918</v>
      </c>
      <c r="H4" s="14">
        <v>630.74603539072871</v>
      </c>
      <c r="I4" s="14">
        <v>640.14926213579633</v>
      </c>
      <c r="J4" s="14">
        <v>651.95705432468424</v>
      </c>
      <c r="K4" s="14">
        <v>678.38905089906973</v>
      </c>
      <c r="L4" s="14">
        <v>689.83192135235754</v>
      </c>
      <c r="M4" s="14">
        <v>717.77964154015751</v>
      </c>
      <c r="N4" s="14">
        <v>786.6364094786029</v>
      </c>
      <c r="O4" s="14">
        <v>938.95592643334567</v>
      </c>
      <c r="P4" s="14">
        <v>901.18903250347034</v>
      </c>
      <c r="Q4" s="14">
        <v>1106.0276987053971</v>
      </c>
      <c r="R4" s="14">
        <v>1162.2187800519414</v>
      </c>
      <c r="S4" s="14">
        <v>1078.1300604180215</v>
      </c>
      <c r="T4" s="14">
        <v>637.86405935705272</v>
      </c>
      <c r="U4" s="14">
        <v>472.39915943224332</v>
      </c>
      <c r="V4" s="14">
        <v>523.38877440002364</v>
      </c>
      <c r="W4" s="14">
        <v>273.34050302837403</v>
      </c>
      <c r="X4" s="14">
        <v>333.43368232010812</v>
      </c>
      <c r="Y4" s="14">
        <v>394.77880284708664</v>
      </c>
      <c r="Z4" s="14">
        <v>452.78541341341338</v>
      </c>
      <c r="AA4" s="14">
        <v>440.26600106096879</v>
      </c>
      <c r="AB4" s="14">
        <v>479.09906811353204</v>
      </c>
      <c r="AC4" s="14">
        <v>553.66512081114763</v>
      </c>
      <c r="AD4" s="14">
        <v>526.58907751030006</v>
      </c>
      <c r="AE4" s="14">
        <v>503.61715524308892</v>
      </c>
      <c r="AF4" s="14">
        <v>534.66431389620163</v>
      </c>
      <c r="AG4" s="14">
        <v>653.05819751760282</v>
      </c>
      <c r="AH4" s="14">
        <v>648.79877849867148</v>
      </c>
      <c r="AI4" s="14">
        <v>619.09024239962184</v>
      </c>
      <c r="AJ4" s="14">
        <v>597.30308553553618</v>
      </c>
      <c r="AK4" s="14">
        <v>576.79153055213214</v>
      </c>
      <c r="AL4" s="14">
        <v>556.0705447408626</v>
      </c>
      <c r="AM4" s="14">
        <v>536.78589221637083</v>
      </c>
      <c r="AN4" s="14">
        <v>514.21968663945802</v>
      </c>
      <c r="AO4" s="14">
        <v>493.65184728838977</v>
      </c>
      <c r="AP4" s="14">
        <v>472.96560137090466</v>
      </c>
      <c r="AQ4" s="14">
        <v>453.67437125377973</v>
      </c>
      <c r="AR4" s="14">
        <v>431.27399116112673</v>
      </c>
      <c r="AS4" s="14">
        <v>410.25795922383418</v>
      </c>
      <c r="AT4" s="14">
        <v>398.68401372291203</v>
      </c>
      <c r="AU4" s="14">
        <v>390.47799922982546</v>
      </c>
      <c r="AV4" s="14">
        <v>380.19545282564144</v>
      </c>
      <c r="AW4" s="14">
        <v>371.55763496826637</v>
      </c>
      <c r="AX4" s="14">
        <v>362.9963114568472</v>
      </c>
      <c r="AY4" s="14">
        <v>356.90397968707526</v>
      </c>
      <c r="AZ4" s="14">
        <v>348.255245601166</v>
      </c>
      <c r="BA4" s="14">
        <v>340.96563838800682</v>
      </c>
      <c r="BB4" s="14">
        <v>333.67742601696295</v>
      </c>
      <c r="BC4" s="14">
        <v>327.67604052706582</v>
      </c>
      <c r="BD4" s="14">
        <v>319.07476582017688</v>
      </c>
      <c r="BE4" s="14">
        <v>311.72201784488283</v>
      </c>
      <c r="BF4" s="14">
        <v>304.36750821891394</v>
      </c>
      <c r="BG4" s="14">
        <v>297.01551477877467</v>
      </c>
      <c r="BH4" s="14">
        <v>290.90019675568726</v>
      </c>
      <c r="BI4" s="14">
        <v>282.36938571144429</v>
      </c>
      <c r="BJ4" s="14">
        <v>275.04396999042905</v>
      </c>
      <c r="BK4" s="14">
        <v>267.74575474431549</v>
      </c>
      <c r="BL4" s="14">
        <v>261.63936005231199</v>
      </c>
      <c r="BM4" s="14">
        <v>253.25083611726782</v>
      </c>
    </row>
    <row r="5" spans="1:65">
      <c r="B5" s="174"/>
      <c r="C5" s="175"/>
      <c r="D5" s="13" t="s">
        <v>42</v>
      </c>
      <c r="E5" s="14">
        <v>1275.5426529059864</v>
      </c>
      <c r="F5" s="14">
        <v>1311.1944282400343</v>
      </c>
      <c r="G5" s="14">
        <v>1320.8706222686255</v>
      </c>
      <c r="H5" s="14">
        <v>1334.3982488447105</v>
      </c>
      <c r="I5" s="14">
        <v>1357.9482982640916</v>
      </c>
      <c r="J5" s="14">
        <v>1375.8674545055353</v>
      </c>
      <c r="K5" s="14">
        <v>1399.2548904221835</v>
      </c>
      <c r="L5" s="14">
        <v>1420.9146264911915</v>
      </c>
      <c r="M5" s="14">
        <v>1430.8892020422754</v>
      </c>
      <c r="N5" s="14">
        <v>1464.7364664660388</v>
      </c>
      <c r="O5" s="14">
        <v>1510.7735527536875</v>
      </c>
      <c r="P5" s="14">
        <v>1542.1300483328871</v>
      </c>
      <c r="Q5" s="14">
        <v>1578.0913580178299</v>
      </c>
      <c r="R5" s="14">
        <v>1609.4307689528137</v>
      </c>
      <c r="S5" s="14">
        <v>1582.2238319599551</v>
      </c>
      <c r="T5" s="14">
        <v>1543.4482078498968</v>
      </c>
      <c r="U5" s="14">
        <v>1464.1363776805536</v>
      </c>
      <c r="V5" s="14">
        <v>1446.5940084662698</v>
      </c>
      <c r="W5" s="14">
        <v>1354.9790014592413</v>
      </c>
      <c r="X5" s="14">
        <v>1244.9415021160139</v>
      </c>
      <c r="Y5" s="14">
        <v>1286.9243270305574</v>
      </c>
      <c r="Z5" s="14">
        <v>1335.5476815901072</v>
      </c>
      <c r="AA5" s="14">
        <v>1390.0435952743896</v>
      </c>
      <c r="AB5" s="14">
        <v>1344.6448371790505</v>
      </c>
      <c r="AC5" s="14">
        <v>1305.2598462533304</v>
      </c>
      <c r="AD5" s="14">
        <v>1243.6511160906628</v>
      </c>
      <c r="AE5" s="14">
        <v>1226.2138756514362</v>
      </c>
      <c r="AF5" s="14">
        <v>1163.7269111393109</v>
      </c>
      <c r="AG5" s="14">
        <v>1177.7717217753116</v>
      </c>
      <c r="AH5" s="14">
        <v>1191.5125058879783</v>
      </c>
      <c r="AI5" s="14">
        <v>1185.099569003974</v>
      </c>
      <c r="AJ5" s="14">
        <v>1175.900610610611</v>
      </c>
      <c r="AK5" s="14">
        <v>1169.5628648925506</v>
      </c>
      <c r="AL5" s="14">
        <v>1162.8851612873116</v>
      </c>
      <c r="AM5" s="14">
        <v>1159.0703215008969</v>
      </c>
      <c r="AN5" s="14">
        <v>1148.650231575067</v>
      </c>
      <c r="AO5" s="14">
        <v>1141.0326418508591</v>
      </c>
      <c r="AP5" s="14">
        <v>1133.194727891334</v>
      </c>
      <c r="AQ5" s="14">
        <v>1128.226072733841</v>
      </c>
      <c r="AR5" s="14">
        <v>1116.8862252301408</v>
      </c>
      <c r="AS5" s="14">
        <v>1108.4266321990071</v>
      </c>
      <c r="AT5" s="14">
        <v>1099.9712094088814</v>
      </c>
      <c r="AU5" s="14">
        <v>1094.3152968028653</v>
      </c>
      <c r="AV5" s="14">
        <v>1082.491281377658</v>
      </c>
      <c r="AW5" s="14">
        <v>1073.4784935917571</v>
      </c>
      <c r="AX5" s="14">
        <v>1064.2986422281235</v>
      </c>
      <c r="AY5" s="14">
        <v>1058.4111687361096</v>
      </c>
      <c r="AZ5" s="14">
        <v>1046.5964356146756</v>
      </c>
      <c r="BA5" s="14">
        <v>1037.5401053388273</v>
      </c>
      <c r="BB5" s="14">
        <v>1028.3660608616299</v>
      </c>
      <c r="BC5" s="14">
        <v>1021.8830579205179</v>
      </c>
      <c r="BD5" s="14">
        <v>1010.5237522167376</v>
      </c>
      <c r="BE5" s="14">
        <v>1001.8882859841674</v>
      </c>
      <c r="BF5" s="14">
        <v>993.21000725090937</v>
      </c>
      <c r="BG5" s="14">
        <v>984.23935453126285</v>
      </c>
      <c r="BH5" s="14">
        <v>978.74148673665877</v>
      </c>
      <c r="BI5" s="14">
        <v>966.93155854964095</v>
      </c>
      <c r="BJ5" s="14">
        <v>958.07620035725711</v>
      </c>
      <c r="BK5" s="14">
        <v>948.97745078754122</v>
      </c>
      <c r="BL5" s="14">
        <v>943.27534820826565</v>
      </c>
      <c r="BM5" s="14">
        <v>931.6438997130997</v>
      </c>
    </row>
    <row r="6" spans="1:65">
      <c r="B6" s="174"/>
      <c r="C6" s="175"/>
      <c r="D6" s="13" t="s">
        <v>41</v>
      </c>
      <c r="E6" s="14">
        <v>331.80951208791208</v>
      </c>
      <c r="F6" s="14">
        <v>329.36973626373623</v>
      </c>
      <c r="G6" s="14">
        <v>347.66805494505491</v>
      </c>
      <c r="H6" s="14">
        <v>374.50558901098901</v>
      </c>
      <c r="I6" s="14">
        <v>400.12323516483514</v>
      </c>
      <c r="J6" s="14">
        <v>406.22267472527471</v>
      </c>
      <c r="K6" s="14">
        <v>434.28009670329669</v>
      </c>
      <c r="L6" s="14">
        <v>458.67785494505495</v>
      </c>
      <c r="M6" s="14">
        <v>423.30110549450546</v>
      </c>
      <c r="N6" s="14">
        <v>424.57344858681319</v>
      </c>
      <c r="O6" s="14">
        <v>414.9814699340659</v>
      </c>
      <c r="P6" s="14">
        <v>418.87535214945052</v>
      </c>
      <c r="Q6" s="14">
        <v>449.02854156043958</v>
      </c>
      <c r="R6" s="14">
        <v>536.0199684593407</v>
      </c>
      <c r="S6" s="14">
        <v>542.73545141538466</v>
      </c>
      <c r="T6" s="14">
        <v>539.22778356235347</v>
      </c>
      <c r="U6" s="14">
        <v>547.3671339483634</v>
      </c>
      <c r="V6" s="14">
        <v>558.50213181333561</v>
      </c>
      <c r="W6" s="14">
        <v>572.34551732392902</v>
      </c>
      <c r="X6" s="14">
        <v>583.91774542856967</v>
      </c>
      <c r="Y6" s="14">
        <v>589.5490218871621</v>
      </c>
      <c r="Z6" s="14">
        <v>601.99531380374879</v>
      </c>
      <c r="AA6" s="14">
        <v>616.1686636261893</v>
      </c>
      <c r="AB6" s="14">
        <v>628.14410856566053</v>
      </c>
      <c r="AC6" s="14">
        <v>640.74437058328124</v>
      </c>
      <c r="AD6" s="14">
        <v>639.18836660022771</v>
      </c>
      <c r="AE6" s="14">
        <v>655.60311153896998</v>
      </c>
      <c r="AF6" s="14">
        <v>666.38893626122604</v>
      </c>
      <c r="AG6" s="14">
        <v>678.79935752507288</v>
      </c>
      <c r="AH6" s="14">
        <v>687.93760241249822</v>
      </c>
      <c r="AI6" s="14">
        <v>701.95042891872731</v>
      </c>
      <c r="AJ6" s="14">
        <v>708.79761798495804</v>
      </c>
      <c r="AK6" s="14">
        <v>717.56712864691758</v>
      </c>
      <c r="AL6" s="14">
        <v>726.33663930887678</v>
      </c>
      <c r="AM6" s="14">
        <v>737.12013942281101</v>
      </c>
      <c r="AN6" s="14">
        <v>743.87566063279542</v>
      </c>
      <c r="AO6" s="14">
        <v>753.65796455879592</v>
      </c>
      <c r="AP6" s="14">
        <v>763.39241601694653</v>
      </c>
      <c r="AQ6" s="14">
        <v>775.24502327639857</v>
      </c>
      <c r="AR6" s="14">
        <v>782.86131893324728</v>
      </c>
      <c r="AS6" s="14">
        <v>792.59577039139765</v>
      </c>
      <c r="AT6" s="14">
        <v>800.59926184939445</v>
      </c>
      <c r="AU6" s="14">
        <v>810.77723856859404</v>
      </c>
      <c r="AV6" s="14">
        <v>816.52473857430402</v>
      </c>
      <c r="AW6" s="14">
        <v>824.48747693675909</v>
      </c>
      <c r="AX6" s="14">
        <v>832.45021529921394</v>
      </c>
      <c r="AY6" s="14">
        <v>837.92737693260472</v>
      </c>
      <c r="AZ6" s="14">
        <v>838.78998033586311</v>
      </c>
      <c r="BA6" s="14">
        <v>841.94200280177859</v>
      </c>
      <c r="BB6" s="14">
        <v>845.09402526769406</v>
      </c>
      <c r="BC6" s="14">
        <v>850.5700095082226</v>
      </c>
      <c r="BD6" s="14">
        <v>844.68077032360122</v>
      </c>
      <c r="BE6" s="14">
        <v>841.15867119112193</v>
      </c>
      <c r="BF6" s="14">
        <v>837.63657205864251</v>
      </c>
      <c r="BG6" s="14">
        <v>836.39971805746791</v>
      </c>
      <c r="BH6" s="14">
        <v>830.59237379368392</v>
      </c>
      <c r="BI6" s="14">
        <v>828.49625201871993</v>
      </c>
      <c r="BJ6" s="14">
        <v>826.43035197597044</v>
      </c>
      <c r="BK6" s="14">
        <v>826.62298467824394</v>
      </c>
      <c r="BL6" s="14">
        <v>822.2985518904718</v>
      </c>
      <c r="BM6" s="14">
        <v>820.23265184772265</v>
      </c>
    </row>
    <row r="7" spans="1:65">
      <c r="B7" s="176"/>
      <c r="C7" s="177"/>
      <c r="D7" s="13" t="s">
        <v>40</v>
      </c>
      <c r="E7" s="14">
        <v>1098.7896330044996</v>
      </c>
      <c r="F7" s="14">
        <v>1147.6524301523182</v>
      </c>
      <c r="G7" s="14">
        <v>1189.8859358425786</v>
      </c>
      <c r="H7" s="14">
        <v>1142.6250280895895</v>
      </c>
      <c r="I7" s="14">
        <v>1175.450719146402</v>
      </c>
      <c r="J7" s="14">
        <v>1227.6226453054778</v>
      </c>
      <c r="K7" s="14">
        <v>1278.3805892860146</v>
      </c>
      <c r="L7" s="14">
        <v>1347.4106870546009</v>
      </c>
      <c r="M7" s="14">
        <v>1348.3517051406402</v>
      </c>
      <c r="N7" s="14">
        <v>1295.1757241379312</v>
      </c>
      <c r="O7" s="14">
        <v>1092.1530841121496</v>
      </c>
      <c r="P7" s="14">
        <v>1074.6870870755881</v>
      </c>
      <c r="Q7" s="14">
        <v>1145.1454446529081</v>
      </c>
      <c r="R7" s="14">
        <v>1184.4209887139277</v>
      </c>
      <c r="S7" s="14">
        <v>723.43197124144012</v>
      </c>
      <c r="T7" s="14">
        <v>1367.1610952975141</v>
      </c>
      <c r="U7" s="14">
        <v>1628.4446946263708</v>
      </c>
      <c r="V7" s="14">
        <v>1385.3631292341363</v>
      </c>
      <c r="W7" s="14">
        <v>1752.2005105044766</v>
      </c>
      <c r="X7" s="14">
        <v>1964.0791636660322</v>
      </c>
      <c r="Y7" s="14">
        <v>1792.7757869773818</v>
      </c>
      <c r="Z7" s="14">
        <v>1571.9984237780959</v>
      </c>
      <c r="AA7" s="14">
        <v>1380.4865124407854</v>
      </c>
      <c r="AB7" s="14">
        <v>1338.3399659979598</v>
      </c>
      <c r="AC7" s="14">
        <v>1275.9788314651323</v>
      </c>
      <c r="AD7" s="14">
        <v>1449.9796718528996</v>
      </c>
      <c r="AE7" s="14">
        <v>1358.3277963224893</v>
      </c>
      <c r="AF7" s="14">
        <v>1370.0780367751061</v>
      </c>
      <c r="AG7" s="14">
        <v>1202.0495983026874</v>
      </c>
      <c r="AH7" s="14">
        <v>1207.9247185289958</v>
      </c>
      <c r="AI7" s="14">
        <v>1203.4026091674637</v>
      </c>
      <c r="AJ7" s="14">
        <v>1195.4352674181646</v>
      </c>
      <c r="AK7" s="14">
        <v>1190.3987536961813</v>
      </c>
      <c r="AL7" s="14">
        <v>1185.0395277155596</v>
      </c>
      <c r="AM7" s="14">
        <v>1182.6229382420656</v>
      </c>
      <c r="AN7" s="14">
        <v>1173.4861703034589</v>
      </c>
      <c r="AO7" s="14">
        <v>1167.3478862871841</v>
      </c>
      <c r="AP7" s="14">
        <v>1160.9951087432758</v>
      </c>
      <c r="AQ7" s="14">
        <v>1157.6026757037851</v>
      </c>
      <c r="AR7" s="14">
        <v>1147.6889736932931</v>
      </c>
      <c r="AS7" s="14">
        <v>1140.7460540614584</v>
      </c>
      <c r="AT7" s="14">
        <v>1133.6137109522324</v>
      </c>
      <c r="AU7" s="14">
        <v>1129.3817950926318</v>
      </c>
      <c r="AV7" s="14">
        <v>1118.799705267769</v>
      </c>
      <c r="AW7" s="14">
        <v>1111.1337186559567</v>
      </c>
      <c r="AX7" s="14">
        <v>1103.3091433879035</v>
      </c>
      <c r="AY7" s="14">
        <v>1098.3322402253493</v>
      </c>
      <c r="AZ7" s="14">
        <v>1087.2132231061967</v>
      </c>
      <c r="BA7" s="14">
        <v>1078.9684515797148</v>
      </c>
      <c r="BB7" s="14">
        <v>1070.6119373426679</v>
      </c>
      <c r="BC7" s="14">
        <v>1065.0695836399475</v>
      </c>
      <c r="BD7" s="14">
        <v>1053.6285775017677</v>
      </c>
      <c r="BE7" s="14">
        <v>1045.037689895873</v>
      </c>
      <c r="BF7" s="14">
        <v>1036.4061616126585</v>
      </c>
      <c r="BG7" s="14">
        <v>1027.7523977845021</v>
      </c>
      <c r="BH7" s="14">
        <v>1021.8846355799973</v>
      </c>
      <c r="BI7" s="14">
        <v>1010.4396320390057</v>
      </c>
      <c r="BJ7" s="14">
        <v>1001.8026932980426</v>
      </c>
      <c r="BK7" s="14">
        <v>993.18703249888097</v>
      </c>
      <c r="BL7" s="14">
        <v>987.2910663632357</v>
      </c>
      <c r="BM7" s="14">
        <v>976.01886482772966</v>
      </c>
    </row>
    <row r="8" spans="1:65">
      <c r="B8" s="172" t="s">
        <v>66</v>
      </c>
      <c r="C8" s="173"/>
      <c r="D8" s="13" t="s">
        <v>44</v>
      </c>
      <c r="E8" s="14">
        <v>3690.9309284014475</v>
      </c>
      <c r="F8" s="14">
        <v>3853.5528053482735</v>
      </c>
      <c r="G8" s="14">
        <v>4510.0973267548034</v>
      </c>
      <c r="H8" s="14">
        <v>3943.9540543455619</v>
      </c>
      <c r="I8" s="14">
        <v>5016.0189807512788</v>
      </c>
      <c r="J8" s="14">
        <v>4395.4734018813588</v>
      </c>
      <c r="K8" s="14">
        <v>4139.1610085863567</v>
      </c>
      <c r="L8" s="14">
        <v>4221.3535533565228</v>
      </c>
      <c r="M8" s="14">
        <v>4212.296701569403</v>
      </c>
      <c r="N8" s="14">
        <v>4210.3345604782335</v>
      </c>
      <c r="O8" s="14">
        <v>4827.0167775622567</v>
      </c>
      <c r="P8" s="14">
        <v>4367.4037966866154</v>
      </c>
      <c r="Q8" s="14">
        <v>4391.1673170067206</v>
      </c>
      <c r="R8" s="14">
        <v>4213.6014624875788</v>
      </c>
      <c r="S8" s="14">
        <v>4171.3462881769028</v>
      </c>
      <c r="T8" s="14">
        <v>4378.8274426138969</v>
      </c>
      <c r="U8" s="14">
        <v>4208.6987098499803</v>
      </c>
      <c r="V8" s="14">
        <v>4237.3185078170518</v>
      </c>
      <c r="W8" s="14">
        <v>3762.9886883796098</v>
      </c>
      <c r="X8" s="14">
        <v>3239.0838231858866</v>
      </c>
      <c r="Y8" s="14">
        <v>4303.647897564917</v>
      </c>
      <c r="Z8" s="14">
        <v>4135.4335377663929</v>
      </c>
      <c r="AA8" s="14">
        <v>4534.8846820568342</v>
      </c>
      <c r="AB8" s="14">
        <v>3803.8002096579908</v>
      </c>
      <c r="AC8" s="14">
        <v>4165.0364076361257</v>
      </c>
      <c r="AD8" s="14">
        <v>3493.3723384820255</v>
      </c>
      <c r="AE8" s="14">
        <v>4032.2614089423582</v>
      </c>
      <c r="AF8" s="14">
        <v>3816.586991537441</v>
      </c>
      <c r="AG8" s="14">
        <v>3863.4901494391329</v>
      </c>
      <c r="AH8" s="14">
        <v>3855.0412989545057</v>
      </c>
      <c r="AI8" s="14">
        <v>3821.9911749372886</v>
      </c>
      <c r="AJ8" s="14">
        <v>3736.543637982777</v>
      </c>
      <c r="AK8" s="14">
        <v>3651.0961010282658</v>
      </c>
      <c r="AL8" s="14">
        <v>3562.8908054981052</v>
      </c>
      <c r="AM8" s="14">
        <v>3477.4432685435918</v>
      </c>
      <c r="AN8" s="14">
        <v>3389.2379730134326</v>
      </c>
      <c r="AO8" s="14">
        <v>3303.7904360589214</v>
      </c>
      <c r="AP8" s="14">
        <v>3215.5851405287608</v>
      </c>
      <c r="AQ8" s="14">
        <v>3130.1376035742487</v>
      </c>
      <c r="AR8" s="14">
        <v>3044.6900666197366</v>
      </c>
      <c r="AS8" s="14">
        <v>2956.4847710895765</v>
      </c>
      <c r="AT8" s="14">
        <v>2942.4654477792023</v>
      </c>
      <c r="AU8" s="14">
        <v>2928.44612446883</v>
      </c>
      <c r="AV8" s="14">
        <v>2914.426801158455</v>
      </c>
      <c r="AW8" s="14">
        <v>2900.4074778480808</v>
      </c>
      <c r="AX8" s="14">
        <v>2886.3881545377062</v>
      </c>
      <c r="AY8" s="14">
        <v>2872.3688312273321</v>
      </c>
      <c r="AZ8" s="14">
        <v>2858.3495079169579</v>
      </c>
      <c r="BA8" s="14">
        <v>2844.3301846065833</v>
      </c>
      <c r="BB8" s="14">
        <v>2830.3108612962101</v>
      </c>
      <c r="BC8" s="14">
        <v>2816.2915379858364</v>
      </c>
      <c r="BD8" s="14">
        <v>2815.0414184411334</v>
      </c>
      <c r="BE8" s="14">
        <v>2813.7912988964308</v>
      </c>
      <c r="BF8" s="14">
        <v>2812.5411793517292</v>
      </c>
      <c r="BG8" s="14">
        <v>2811.2910598070262</v>
      </c>
      <c r="BH8" s="14">
        <v>2810.0409402623236</v>
      </c>
      <c r="BI8" s="14">
        <v>2808.7908207176215</v>
      </c>
      <c r="BJ8" s="14">
        <v>2807.5407011729189</v>
      </c>
      <c r="BK8" s="14">
        <v>2806.2905816282159</v>
      </c>
      <c r="BL8" s="14">
        <v>2805.0404620835147</v>
      </c>
      <c r="BM8" s="14">
        <v>2803.7903425388131</v>
      </c>
    </row>
    <row r="9" spans="1:65">
      <c r="B9" s="174"/>
      <c r="C9" s="175"/>
      <c r="D9" s="13" t="s">
        <v>48</v>
      </c>
      <c r="E9" s="14">
        <v>2161.9190413333336</v>
      </c>
      <c r="F9" s="14">
        <v>2056.4290413333333</v>
      </c>
      <c r="G9" s="14">
        <v>2448.8723746666665</v>
      </c>
      <c r="H9" s="14">
        <v>2790.4957080000004</v>
      </c>
      <c r="I9" s="14">
        <v>4055.2393984666669</v>
      </c>
      <c r="J9" s="14">
        <v>4604.1672959333346</v>
      </c>
      <c r="K9" s="14">
        <v>4369.8140434666666</v>
      </c>
      <c r="L9" s="14">
        <v>5298.031436133333</v>
      </c>
      <c r="M9" s="14">
        <v>5717.1055069333333</v>
      </c>
      <c r="N9" s="14">
        <v>5090.1403322000006</v>
      </c>
      <c r="O9" s="14">
        <v>4568.1589862141564</v>
      </c>
      <c r="P9" s="14">
        <v>4306.3197370156749</v>
      </c>
      <c r="Q9" s="14">
        <v>4139.6991913327811</v>
      </c>
      <c r="R9" s="14">
        <v>4609.0528411437526</v>
      </c>
      <c r="S9" s="14">
        <v>4679.4558886153991</v>
      </c>
      <c r="T9" s="14">
        <v>4639.5602050123498</v>
      </c>
      <c r="U9" s="14">
        <v>4477.6332169084581</v>
      </c>
      <c r="V9" s="14">
        <v>4926.1683893695972</v>
      </c>
      <c r="W9" s="14">
        <v>5436.1992975271942</v>
      </c>
      <c r="X9" s="14">
        <v>3825.6160998178193</v>
      </c>
      <c r="Y9" s="14">
        <v>4366.4978077903816</v>
      </c>
      <c r="Z9" s="14">
        <v>3872.8772382768079</v>
      </c>
      <c r="AA9" s="14">
        <v>4181.9148739896436</v>
      </c>
      <c r="AB9" s="14">
        <v>4555.4634556748351</v>
      </c>
      <c r="AC9" s="14">
        <v>4075.8560304649332</v>
      </c>
      <c r="AD9" s="14">
        <v>4677.2575740707853</v>
      </c>
      <c r="AE9" s="14">
        <v>4553.0262795521494</v>
      </c>
      <c r="AF9" s="14">
        <v>4713.8997952961327</v>
      </c>
      <c r="AG9" s="14">
        <v>4777.4416026331292</v>
      </c>
      <c r="AH9" s="14">
        <v>4816.9644535295974</v>
      </c>
      <c r="AI9" s="14">
        <v>4534.997518109366</v>
      </c>
      <c r="AJ9" s="14">
        <v>4364.506661649848</v>
      </c>
      <c r="AK9" s="14">
        <v>4185.2529464962854</v>
      </c>
      <c r="AL9" s="14">
        <v>4006.3914469012707</v>
      </c>
      <c r="AM9" s="14">
        <v>3828.1045074788121</v>
      </c>
      <c r="AN9" s="14">
        <v>3650.8870435763283</v>
      </c>
      <c r="AO9" s="14">
        <v>3478.514013224602</v>
      </c>
      <c r="AP9" s="14">
        <v>3306.4776134080798</v>
      </c>
      <c r="AQ9" s="14">
        <v>3135.3892017080498</v>
      </c>
      <c r="AR9" s="14">
        <v>2964.7466008836032</v>
      </c>
      <c r="AS9" s="14">
        <v>2794.9973794485636</v>
      </c>
      <c r="AT9" s="14">
        <v>2727.8656489927434</v>
      </c>
      <c r="AU9" s="14">
        <v>2667.9758476793863</v>
      </c>
      <c r="AV9" s="14">
        <v>2613.0287692360107</v>
      </c>
      <c r="AW9" s="14">
        <v>2560.4277647797358</v>
      </c>
      <c r="AX9" s="14">
        <v>2508.7943422087992</v>
      </c>
      <c r="AY9" s="14">
        <v>2466.763778421292</v>
      </c>
      <c r="AZ9" s="14">
        <v>2424.6548940231064</v>
      </c>
      <c r="BA9" s="14">
        <v>2383.2125134047023</v>
      </c>
      <c r="BB9" s="14">
        <v>2342.0693768864703</v>
      </c>
      <c r="BC9" s="14">
        <v>2301.4374641940267</v>
      </c>
      <c r="BD9" s="14">
        <v>2260.215271960481</v>
      </c>
      <c r="BE9" s="14">
        <v>2219.0746561924675</v>
      </c>
      <c r="BF9" s="14">
        <v>2177.9768820719655</v>
      </c>
      <c r="BG9" s="14">
        <v>2136.8720193885856</v>
      </c>
      <c r="BH9" s="14">
        <v>2096.1640817656657</v>
      </c>
      <c r="BI9" s="14">
        <v>2054.8181902925189</v>
      </c>
      <c r="BJ9" s="14">
        <v>2013.5278036258514</v>
      </c>
      <c r="BK9" s="14">
        <v>1972.2759546242369</v>
      </c>
      <c r="BL9" s="14">
        <v>1931.4438201532682</v>
      </c>
      <c r="BM9" s="14">
        <v>1889.98237774364</v>
      </c>
    </row>
    <row r="10" spans="1:65">
      <c r="B10" s="176"/>
      <c r="C10" s="177"/>
      <c r="D10" s="13" t="s">
        <v>42</v>
      </c>
      <c r="E10" s="14">
        <v>3.1105950934666673</v>
      </c>
      <c r="F10" s="14">
        <v>0.80998176013333345</v>
      </c>
      <c r="G10" s="14">
        <v>0.66155509346666674</v>
      </c>
      <c r="H10" s="14">
        <v>0.98623842680000018</v>
      </c>
      <c r="I10" s="14">
        <v>4.453853810780001</v>
      </c>
      <c r="J10" s="14">
        <v>6.6022740394600019</v>
      </c>
      <c r="K10" s="14">
        <v>3.6033082486133332</v>
      </c>
      <c r="L10" s="14">
        <v>6.8206126532133347</v>
      </c>
      <c r="M10" s="14">
        <v>8.8087543458933339</v>
      </c>
      <c r="N10" s="14">
        <v>7.1487054769533342</v>
      </c>
      <c r="O10" s="14">
        <v>6.6633199377924273</v>
      </c>
      <c r="P10" s="14">
        <v>6.7735277302333037</v>
      </c>
      <c r="Q10" s="14">
        <v>6.5619846064295446</v>
      </c>
      <c r="R10" s="14">
        <v>4.2048956124495218</v>
      </c>
      <c r="S10" s="14">
        <v>3.3842520966858531</v>
      </c>
      <c r="T10" s="14">
        <v>2.9942839778408201</v>
      </c>
      <c r="U10" s="14">
        <v>2.9846857307639278</v>
      </c>
      <c r="V10" s="14">
        <v>1.3043546766208411</v>
      </c>
      <c r="W10" s="14">
        <v>4.582673333333334</v>
      </c>
      <c r="X10" s="14">
        <v>2.7690850000000005</v>
      </c>
      <c r="Y10" s="14">
        <v>2.7087866666666676</v>
      </c>
      <c r="Z10" s="14">
        <v>2.0872500000000005</v>
      </c>
      <c r="AA10" s="14">
        <v>3.2375566666666669</v>
      </c>
      <c r="AB10" s="14">
        <v>1.4100533333333336</v>
      </c>
      <c r="AC10" s="14">
        <v>1.2059666666666666</v>
      </c>
      <c r="AD10" s="14">
        <v>1.0575400000000001</v>
      </c>
      <c r="AE10" s="14">
        <v>1.0111566666666667</v>
      </c>
      <c r="AF10" s="14">
        <v>1.0760933333333336</v>
      </c>
      <c r="AG10" s="14">
        <v>0.95549666666666677</v>
      </c>
      <c r="AH10" s="14">
        <v>0.92766666666666686</v>
      </c>
      <c r="AI10" s="14">
        <v>0.92614622942908276</v>
      </c>
      <c r="AJ10" s="14">
        <v>0.97728626177100586</v>
      </c>
      <c r="AK10" s="14">
        <v>1.0092377539824182</v>
      </c>
      <c r="AL10" s="14">
        <v>1.0413705446354873</v>
      </c>
      <c r="AM10" s="14">
        <v>1.0734982594268261</v>
      </c>
      <c r="AN10" s="14">
        <v>1.1056722582238998</v>
      </c>
      <c r="AO10" s="14">
        <v>1.1376053568184574</v>
      </c>
      <c r="AP10" s="14">
        <v>1.1686066851503563</v>
      </c>
      <c r="AQ10" s="14">
        <v>1.1996035029997858</v>
      </c>
      <c r="AR10" s="14">
        <v>1.2306625725270863</v>
      </c>
      <c r="AS10" s="14">
        <v>1.2615845093880078</v>
      </c>
      <c r="AT10" s="14">
        <v>1.2925689174198984</v>
      </c>
      <c r="AU10" s="14">
        <v>1.3033300877463978</v>
      </c>
      <c r="AV10" s="14">
        <v>1.3141522497792886</v>
      </c>
      <c r="AW10" s="14">
        <v>1.3248408770213751</v>
      </c>
      <c r="AX10" s="14">
        <v>1.3355908256122389</v>
      </c>
      <c r="AY10" s="14">
        <v>1.3463374393176093</v>
      </c>
      <c r="AZ10" s="14">
        <v>1.3547556916000352</v>
      </c>
      <c r="BA10" s="14">
        <v>1.3630447842867113</v>
      </c>
      <c r="BB10" s="14">
        <v>1.3713943181181563</v>
      </c>
      <c r="BC10" s="14">
        <v>1.3797415021652399</v>
      </c>
      <c r="BD10" s="14">
        <v>1.3881478638569498</v>
      </c>
      <c r="BE10" s="14">
        <v>1.3964301855895507</v>
      </c>
      <c r="BF10" s="14">
        <v>1.4047724411104312</v>
      </c>
      <c r="BG10" s="14">
        <v>1.41311384201782</v>
      </c>
      <c r="BH10" s="14">
        <v>1.4214547753444999</v>
      </c>
      <c r="BI10" s="14">
        <v>1.4298542941754562</v>
      </c>
      <c r="BJ10" s="14">
        <v>1.4381365318485719</v>
      </c>
      <c r="BK10" s="14">
        <v>1.446477818982016</v>
      </c>
      <c r="BL10" s="14">
        <v>1.454819553559187</v>
      </c>
      <c r="BM10" s="14">
        <v>1.4632184793030769</v>
      </c>
    </row>
    <row r="11" spans="1:65">
      <c r="B11" s="172" t="s">
        <v>67</v>
      </c>
      <c r="C11" s="173"/>
      <c r="D11" s="13" t="s">
        <v>87</v>
      </c>
      <c r="E11" s="14">
        <v>698.06484933163279</v>
      </c>
      <c r="F11" s="14">
        <v>698.06484933163279</v>
      </c>
      <c r="G11" s="14">
        <v>698.06484933163279</v>
      </c>
      <c r="H11" s="14">
        <v>698.06484933163279</v>
      </c>
      <c r="I11" s="14">
        <v>751.59732958719587</v>
      </c>
      <c r="J11" s="14">
        <v>1035.6736719452526</v>
      </c>
      <c r="K11" s="14">
        <v>1106.9840648320942</v>
      </c>
      <c r="L11" s="14">
        <v>1444.0129953491648</v>
      </c>
      <c r="M11" s="14">
        <v>1152.9098853798787</v>
      </c>
      <c r="N11" s="14">
        <v>1327.1824341323124</v>
      </c>
      <c r="O11" s="14">
        <v>1525.5975491178265</v>
      </c>
      <c r="P11" s="14">
        <v>1383.9956194660003</v>
      </c>
      <c r="Q11" s="14">
        <v>1395.2261328459153</v>
      </c>
      <c r="R11" s="14">
        <v>1342.3766581169032</v>
      </c>
      <c r="S11" s="14">
        <v>1332.4673816052134</v>
      </c>
      <c r="T11" s="14">
        <v>1402.4929356211544</v>
      </c>
      <c r="U11" s="14">
        <v>1351.6253161944803</v>
      </c>
      <c r="V11" s="14">
        <v>1364.4837165981612</v>
      </c>
      <c r="W11" s="14">
        <v>2547.0565999999999</v>
      </c>
      <c r="X11" s="14">
        <v>1845.2349666666667</v>
      </c>
      <c r="Y11" s="14">
        <v>1143.4133333333334</v>
      </c>
      <c r="Z11" s="14">
        <v>814.70400000000006</v>
      </c>
      <c r="AA11" s="14">
        <v>784.02133333333325</v>
      </c>
      <c r="AB11" s="14">
        <v>796.22399999999993</v>
      </c>
      <c r="AC11" s="14">
        <v>781.61599999999999</v>
      </c>
      <c r="AD11" s="14">
        <v>691.5920000000001</v>
      </c>
      <c r="AE11" s="14">
        <v>816.28800000000001</v>
      </c>
      <c r="AF11" s="14">
        <v>561.43999999999994</v>
      </c>
      <c r="AG11" s="14">
        <v>745.98928799999999</v>
      </c>
      <c r="AH11" s="14">
        <v>748.92262133333338</v>
      </c>
      <c r="AI11" s="14">
        <v>742.50194160648368</v>
      </c>
      <c r="AJ11" s="14">
        <v>736.0812618796341</v>
      </c>
      <c r="AK11" s="14">
        <v>729.6605821527844</v>
      </c>
      <c r="AL11" s="14">
        <v>723.23990242593459</v>
      </c>
      <c r="AM11" s="14">
        <v>716.81922269908443</v>
      </c>
      <c r="AN11" s="14">
        <v>710.39854297223485</v>
      </c>
      <c r="AO11" s="14">
        <v>703.97786324538538</v>
      </c>
      <c r="AP11" s="14">
        <v>697.55718351853545</v>
      </c>
      <c r="AQ11" s="14">
        <v>691.13650379168575</v>
      </c>
      <c r="AR11" s="14">
        <v>684.71582406483594</v>
      </c>
      <c r="AS11" s="14">
        <v>678.29514433798636</v>
      </c>
      <c r="AT11" s="14">
        <v>672.02642470536205</v>
      </c>
      <c r="AU11" s="14">
        <v>665.75770507273774</v>
      </c>
      <c r="AV11" s="14">
        <v>659.4889854401132</v>
      </c>
      <c r="AW11" s="14">
        <v>653.220265807489</v>
      </c>
      <c r="AX11" s="14">
        <v>646.95154617486457</v>
      </c>
      <c r="AY11" s="14">
        <v>640.68282654224015</v>
      </c>
      <c r="AZ11" s="14">
        <v>634.41410690961584</v>
      </c>
      <c r="BA11" s="14">
        <v>628.14538727699153</v>
      </c>
      <c r="BB11" s="14">
        <v>621.87666764436733</v>
      </c>
      <c r="BC11" s="14">
        <v>615.60794801174268</v>
      </c>
      <c r="BD11" s="14">
        <v>615.04895891080639</v>
      </c>
      <c r="BE11" s="14">
        <v>614.48996980986999</v>
      </c>
      <c r="BF11" s="14">
        <v>613.93098070893359</v>
      </c>
      <c r="BG11" s="14">
        <v>613.37199160799707</v>
      </c>
      <c r="BH11" s="14">
        <v>612.81300250706045</v>
      </c>
      <c r="BI11" s="14">
        <v>612.25401340612416</v>
      </c>
      <c r="BJ11" s="14">
        <v>611.69502430518776</v>
      </c>
      <c r="BK11" s="14">
        <v>611.13603520425147</v>
      </c>
      <c r="BL11" s="14">
        <v>610.57704610331518</v>
      </c>
      <c r="BM11" s="14">
        <v>610.01805700237867</v>
      </c>
    </row>
    <row r="12" spans="1:65">
      <c r="B12" s="174"/>
      <c r="C12" s="175"/>
      <c r="D12" s="13" t="s">
        <v>88</v>
      </c>
      <c r="E12" s="14">
        <v>18.863584010611028</v>
      </c>
      <c r="F12" s="14">
        <v>18.863584010611028</v>
      </c>
      <c r="G12" s="14">
        <v>18.863584010611028</v>
      </c>
      <c r="H12" s="14">
        <v>18.863584010611028</v>
      </c>
      <c r="I12" s="14">
        <v>20.31017516838676</v>
      </c>
      <c r="J12" s="14">
        <v>27.986679657373745</v>
      </c>
      <c r="K12" s="14">
        <v>29.913677683901728</v>
      </c>
      <c r="L12" s="14">
        <v>39.021103091300859</v>
      </c>
      <c r="M12" s="14">
        <v>31.154716499978566</v>
      </c>
      <c r="N12" s="14">
        <v>35.864028059330657</v>
      </c>
      <c r="O12" s="14">
        <v>41.225736493852011</v>
      </c>
      <c r="P12" s="14">
        <v>37.399272665155664</v>
      </c>
      <c r="Q12" s="14">
        <v>37.702751250028058</v>
      </c>
      <c r="R12" s="14">
        <v>36.274616732981542</v>
      </c>
      <c r="S12" s="14">
        <v>36.006841511035311</v>
      </c>
      <c r="T12" s="14">
        <v>37.899119746121947</v>
      </c>
      <c r="U12" s="14">
        <v>36.52454027346468</v>
      </c>
      <c r="V12" s="14">
        <v>36.872008730713517</v>
      </c>
      <c r="W12" s="14">
        <v>35.502513124228791</v>
      </c>
      <c r="X12" s="14">
        <v>38.836639263957771</v>
      </c>
      <c r="Y12" s="14">
        <v>42.170765403686765</v>
      </c>
      <c r="Z12" s="14">
        <v>44.279303673871098</v>
      </c>
      <c r="AA12" s="14">
        <v>25.302459242212052</v>
      </c>
      <c r="AB12" s="14">
        <v>54.821995024792791</v>
      </c>
      <c r="AC12" s="14">
        <v>124.40375794087595</v>
      </c>
      <c r="AD12" s="14">
        <v>148.65194804799583</v>
      </c>
      <c r="AE12" s="14">
        <v>130.72937275142897</v>
      </c>
      <c r="AF12" s="14">
        <v>126.51229621106029</v>
      </c>
      <c r="AG12" s="14">
        <v>110.22278380475119</v>
      </c>
      <c r="AH12" s="14">
        <v>110.22278380475119</v>
      </c>
      <c r="AI12" s="14">
        <v>109.27781943426366</v>
      </c>
      <c r="AJ12" s="14">
        <v>108.33285506377619</v>
      </c>
      <c r="AK12" s="14">
        <v>107.38789069328868</v>
      </c>
      <c r="AL12" s="14">
        <v>106.4429263228012</v>
      </c>
      <c r="AM12" s="14">
        <v>105.49796195231363</v>
      </c>
      <c r="AN12" s="14">
        <v>104.55299758182616</v>
      </c>
      <c r="AO12" s="14">
        <v>103.60803321133865</v>
      </c>
      <c r="AP12" s="14">
        <v>102.66306884085114</v>
      </c>
      <c r="AQ12" s="14">
        <v>101.71810447036364</v>
      </c>
      <c r="AR12" s="14">
        <v>100.7731400998761</v>
      </c>
      <c r="AS12" s="14">
        <v>99.828175729388619</v>
      </c>
      <c r="AT12" s="14">
        <v>98.905576105452525</v>
      </c>
      <c r="AU12" s="14">
        <v>97.982976481516488</v>
      </c>
      <c r="AV12" s="14">
        <v>97.060376857580394</v>
      </c>
      <c r="AW12" s="14">
        <v>96.137777233644329</v>
      </c>
      <c r="AX12" s="14">
        <v>95.215177609708235</v>
      </c>
      <c r="AY12" s="14">
        <v>94.292577985772127</v>
      </c>
      <c r="AZ12" s="14">
        <v>93.369978361836061</v>
      </c>
      <c r="BA12" s="14">
        <v>92.44737873790001</v>
      </c>
      <c r="BB12" s="14">
        <v>91.524779113963945</v>
      </c>
      <c r="BC12" s="14">
        <v>90.602179490027837</v>
      </c>
      <c r="BD12" s="14">
        <v>90.51991019669012</v>
      </c>
      <c r="BE12" s="14">
        <v>90.437640903352417</v>
      </c>
      <c r="BF12" s="14">
        <v>90.3553716100147</v>
      </c>
      <c r="BG12" s="14">
        <v>90.273102316676969</v>
      </c>
      <c r="BH12" s="14">
        <v>90.190833023339209</v>
      </c>
      <c r="BI12" s="14">
        <v>90.108563730001507</v>
      </c>
      <c r="BJ12" s="14">
        <v>90.02629443666379</v>
      </c>
      <c r="BK12" s="14">
        <v>89.944025143326087</v>
      </c>
      <c r="BL12" s="14">
        <v>89.86175584998837</v>
      </c>
      <c r="BM12" s="14">
        <v>89.779486556650653</v>
      </c>
    </row>
    <row r="13" spans="1:65">
      <c r="B13" s="176"/>
      <c r="C13" s="177"/>
      <c r="D13" s="13" t="s">
        <v>68</v>
      </c>
      <c r="E13" s="14">
        <v>199.41429200000002</v>
      </c>
      <c r="F13" s="14">
        <v>199.41429200000002</v>
      </c>
      <c r="G13" s="14">
        <v>199.41429200000002</v>
      </c>
      <c r="H13" s="14">
        <v>199.41429200000002</v>
      </c>
      <c r="I13" s="14">
        <v>176.93726820000001</v>
      </c>
      <c r="J13" s="14">
        <v>328.19603740000002</v>
      </c>
      <c r="K13" s="14">
        <v>997.34262320000005</v>
      </c>
      <c r="L13" s="14">
        <v>319.55489719999997</v>
      </c>
      <c r="M13" s="14">
        <v>309.42782640000001</v>
      </c>
      <c r="N13" s="14">
        <v>476.95966780000003</v>
      </c>
      <c r="O13" s="14">
        <v>428.0486293745426</v>
      </c>
      <c r="P13" s="14">
        <v>403.51359631765786</v>
      </c>
      <c r="Q13" s="14">
        <v>387.90080866721991</v>
      </c>
      <c r="R13" s="14">
        <v>431.88049218958048</v>
      </c>
      <c r="S13" s="14">
        <v>438.47744471793459</v>
      </c>
      <c r="T13" s="14">
        <v>434.73917161853387</v>
      </c>
      <c r="U13" s="14">
        <v>419.56618080331958</v>
      </c>
      <c r="V13" s="14">
        <v>461.5951206055604</v>
      </c>
      <c r="W13" s="14">
        <v>336.23333333333335</v>
      </c>
      <c r="X13" s="14">
        <v>365.75000000000006</v>
      </c>
      <c r="Y13" s="14">
        <v>395.26666666666665</v>
      </c>
      <c r="Z13" s="14">
        <v>451.73333333333335</v>
      </c>
      <c r="AA13" s="14">
        <v>336.23333333333335</v>
      </c>
      <c r="AB13" s="14">
        <v>341.36666666666667</v>
      </c>
      <c r="AC13" s="14">
        <v>451.73333333333335</v>
      </c>
      <c r="AD13" s="14">
        <v>426.06666666666672</v>
      </c>
      <c r="AE13" s="14">
        <v>410.66666666666674</v>
      </c>
      <c r="AF13" s="14">
        <v>395.26666666666665</v>
      </c>
      <c r="AG13" s="14">
        <v>479.9666666666667</v>
      </c>
      <c r="AH13" s="14">
        <v>474.83333333333337</v>
      </c>
      <c r="AI13" s="14">
        <v>474.83333333333337</v>
      </c>
      <c r="AJ13" s="14">
        <v>453.77499955570789</v>
      </c>
      <c r="AK13" s="14">
        <v>440.38994871688305</v>
      </c>
      <c r="AL13" s="14">
        <v>426.93239865561952</v>
      </c>
      <c r="AM13" s="14">
        <v>413.47687837478469</v>
      </c>
      <c r="AN13" s="14">
        <v>400.00284963686403</v>
      </c>
      <c r="AO13" s="14">
        <v>386.62515420003604</v>
      </c>
      <c r="AP13" s="14">
        <v>373.62006328709123</v>
      </c>
      <c r="AQ13" s="14">
        <v>360.61677606572175</v>
      </c>
      <c r="AR13" s="14">
        <v>347.58859509347468</v>
      </c>
      <c r="AS13" s="14">
        <v>334.61525194328755</v>
      </c>
      <c r="AT13" s="14">
        <v>321.61692726938395</v>
      </c>
      <c r="AU13" s="14">
        <v>316.70564954103389</v>
      </c>
      <c r="AV13" s="14">
        <v>311.76998191033221</v>
      </c>
      <c r="AW13" s="14">
        <v>306.88771335142224</v>
      </c>
      <c r="AX13" s="14">
        <v>301.98092306985114</v>
      </c>
      <c r="AY13" s="14">
        <v>297.0754663717513</v>
      </c>
      <c r="AZ13" s="14">
        <v>293.10109540818507</v>
      </c>
      <c r="BA13" s="14">
        <v>289.17837392476196</v>
      </c>
      <c r="BB13" s="14">
        <v>285.23148270243206</v>
      </c>
      <c r="BC13" s="14">
        <v>281.28553113263087</v>
      </c>
      <c r="BD13" s="14">
        <v>277.31591508352125</v>
      </c>
      <c r="BE13" s="14">
        <v>273.3959012290286</v>
      </c>
      <c r="BF13" s="14">
        <v>269.45192052182387</v>
      </c>
      <c r="BG13" s="14">
        <v>265.50828156501183</v>
      </c>
      <c r="BH13" s="14">
        <v>261.5648295885041</v>
      </c>
      <c r="BI13" s="14">
        <v>257.59794992300272</v>
      </c>
      <c r="BJ13" s="14">
        <v>253.6779696829594</v>
      </c>
      <c r="BK13" s="14">
        <v>249.73437622307733</v>
      </c>
      <c r="BL13" s="14">
        <v>245.79060383544518</v>
      </c>
      <c r="BM13" s="14">
        <v>241.82396133883927</v>
      </c>
    </row>
    <row r="14" spans="1:65">
      <c r="B14" s="178" t="s">
        <v>46</v>
      </c>
      <c r="C14" s="179"/>
      <c r="D14" s="13" t="s">
        <v>69</v>
      </c>
      <c r="E14" s="14">
        <v>5.1299453333333327</v>
      </c>
      <c r="F14" s="14">
        <v>5.1299453333333327</v>
      </c>
      <c r="G14" s="14">
        <v>5.1299453333333327</v>
      </c>
      <c r="H14" s="14">
        <v>5.1299453333333327</v>
      </c>
      <c r="I14" s="14">
        <v>5.1299453333333327</v>
      </c>
      <c r="J14" s="14">
        <v>5.1299453333333327</v>
      </c>
      <c r="K14" s="14">
        <v>5.1299453333333327</v>
      </c>
      <c r="L14" s="14">
        <v>1.7759793333333331</v>
      </c>
      <c r="M14" s="14">
        <v>3.8362939999999992</v>
      </c>
      <c r="N14" s="14">
        <v>2.2717053333333328</v>
      </c>
      <c r="O14" s="14">
        <v>1.4097673333333329</v>
      </c>
      <c r="P14" s="14">
        <v>0.62077399999999983</v>
      </c>
      <c r="Q14" s="14">
        <v>0.41533799999999993</v>
      </c>
      <c r="R14" s="14">
        <v>0.67585466666666649</v>
      </c>
      <c r="S14" s="14">
        <v>0.44064533333333322</v>
      </c>
      <c r="T14" s="14">
        <v>0.29028999999999999</v>
      </c>
      <c r="U14" s="14">
        <v>0.21287933333333325</v>
      </c>
      <c r="V14" s="14">
        <v>0.19203799999999996</v>
      </c>
      <c r="W14" s="14">
        <v>0.3200633333333332</v>
      </c>
      <c r="X14" s="14">
        <v>0.32750666666666661</v>
      </c>
      <c r="Y14" s="14">
        <v>0.13993466666666662</v>
      </c>
      <c r="Z14" s="14">
        <v>8.1876666666666653E-2</v>
      </c>
      <c r="AA14" s="14">
        <v>0.1146273333333333</v>
      </c>
      <c r="AB14" s="14">
        <v>7.8899333333333321E-2</v>
      </c>
      <c r="AC14" s="14">
        <v>9.8251999999999978E-2</v>
      </c>
      <c r="AD14" s="14">
        <v>2.8284666666666659E-2</v>
      </c>
      <c r="AE14" s="14">
        <v>7.1455999999999992E-2</v>
      </c>
      <c r="AF14" s="14">
        <v>8.1876666666666653E-2</v>
      </c>
      <c r="AG14" s="14">
        <v>8.1876666666666653E-2</v>
      </c>
      <c r="AH14" s="14">
        <v>8.1876666666666653E-2</v>
      </c>
      <c r="AI14" s="14">
        <v>8.1876666666666653E-2</v>
      </c>
      <c r="AJ14" s="14">
        <v>8.1876666666666653E-2</v>
      </c>
      <c r="AK14" s="14">
        <v>8.1876666666666653E-2</v>
      </c>
      <c r="AL14" s="14">
        <v>8.1876666666666653E-2</v>
      </c>
      <c r="AM14" s="14">
        <v>8.1876666666666653E-2</v>
      </c>
      <c r="AN14" s="14">
        <v>8.1876666666666653E-2</v>
      </c>
      <c r="AO14" s="14">
        <v>8.1876666666666653E-2</v>
      </c>
      <c r="AP14" s="14">
        <v>8.1876666666666653E-2</v>
      </c>
      <c r="AQ14" s="14">
        <v>8.1876666666666653E-2</v>
      </c>
      <c r="AR14" s="14">
        <v>8.1876666666666653E-2</v>
      </c>
      <c r="AS14" s="14">
        <v>8.1876666666666653E-2</v>
      </c>
      <c r="AT14" s="14">
        <v>8.1876666666666653E-2</v>
      </c>
      <c r="AU14" s="14">
        <v>8.1876666666666653E-2</v>
      </c>
      <c r="AV14" s="14">
        <v>8.1876666666666653E-2</v>
      </c>
      <c r="AW14" s="14">
        <v>8.1876666666666653E-2</v>
      </c>
      <c r="AX14" s="14">
        <v>8.1876666666666653E-2</v>
      </c>
      <c r="AY14" s="14">
        <v>8.1876666666666653E-2</v>
      </c>
      <c r="AZ14" s="14">
        <v>8.1876666666666653E-2</v>
      </c>
      <c r="BA14" s="14">
        <v>8.1876666666666653E-2</v>
      </c>
      <c r="BB14" s="14">
        <v>8.1876666666666653E-2</v>
      </c>
      <c r="BC14" s="14">
        <v>8.1876666666666653E-2</v>
      </c>
      <c r="BD14" s="14">
        <v>8.1876666666666653E-2</v>
      </c>
      <c r="BE14" s="14">
        <v>8.1876666666666653E-2</v>
      </c>
      <c r="BF14" s="14">
        <v>8.1876666666666653E-2</v>
      </c>
      <c r="BG14" s="14">
        <v>8.1876666666666653E-2</v>
      </c>
      <c r="BH14" s="14">
        <v>8.1876666666666653E-2</v>
      </c>
      <c r="BI14" s="14">
        <v>8.1876666666666653E-2</v>
      </c>
      <c r="BJ14" s="14">
        <v>8.1876666666666653E-2</v>
      </c>
      <c r="BK14" s="14">
        <v>8.1876666666666653E-2</v>
      </c>
      <c r="BL14" s="14">
        <v>8.1876666666666653E-2</v>
      </c>
      <c r="BM14" s="14">
        <v>8.1876666666666653E-2</v>
      </c>
    </row>
    <row r="15" spans="1:65" ht="12" customHeight="1">
      <c r="B15" s="180" t="s">
        <v>61</v>
      </c>
      <c r="C15" s="183" t="s">
        <v>70</v>
      </c>
      <c r="D15" s="158" t="s">
        <v>89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9.0863208326333265</v>
      </c>
      <c r="P15" s="14">
        <v>21.576294723370005</v>
      </c>
      <c r="Q15" s="14">
        <v>18.467318538446371</v>
      </c>
      <c r="R15" s="14">
        <v>15.807116307172587</v>
      </c>
      <c r="S15" s="14">
        <v>17.372418229842832</v>
      </c>
      <c r="T15" s="14">
        <v>18.885942269267979</v>
      </c>
      <c r="U15" s="14">
        <v>11.852023645960028</v>
      </c>
      <c r="V15" s="14">
        <v>11.496411673648247</v>
      </c>
      <c r="W15" s="14">
        <v>7.3712139344837944</v>
      </c>
      <c r="X15" s="14">
        <v>18.165275955290365</v>
      </c>
      <c r="Y15" s="14">
        <v>2.8529222774491374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</row>
    <row r="16" spans="1:65">
      <c r="B16" s="181"/>
      <c r="C16" s="184"/>
      <c r="D16" s="158" t="s">
        <v>90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67.917912151522813</v>
      </c>
      <c r="P16" s="14">
        <v>115.78854700472804</v>
      </c>
      <c r="Q16" s="14">
        <v>127.12994893032962</v>
      </c>
      <c r="R16" s="14">
        <v>161.00499819963846</v>
      </c>
      <c r="S16" s="14">
        <v>151.96454626506656</v>
      </c>
      <c r="T16" s="14">
        <v>99.395980460609465</v>
      </c>
      <c r="U16" s="14">
        <v>105.0985476412267</v>
      </c>
      <c r="V16" s="14">
        <v>88.67108090281441</v>
      </c>
      <c r="W16" s="14">
        <v>46.840645579757322</v>
      </c>
      <c r="X16" s="14">
        <v>74.502608458961404</v>
      </c>
      <c r="Y16" s="14">
        <v>72.081108647060347</v>
      </c>
      <c r="Z16" s="14">
        <v>69.703275528150613</v>
      </c>
      <c r="AA16" s="14">
        <v>70.272632553265424</v>
      </c>
      <c r="AB16" s="14">
        <v>82.073945079986942</v>
      </c>
      <c r="AC16" s="14">
        <v>72.424998308314485</v>
      </c>
      <c r="AD16" s="14">
        <v>82.251766889631568</v>
      </c>
      <c r="AE16" s="14">
        <v>78.958099525896486</v>
      </c>
      <c r="AF16" s="14">
        <v>75.877752669644835</v>
      </c>
      <c r="AG16" s="14">
        <v>76.609674656842827</v>
      </c>
      <c r="AH16" s="14">
        <v>74.293421862456995</v>
      </c>
      <c r="AI16" s="14">
        <v>71.664111869090135</v>
      </c>
      <c r="AJ16" s="14">
        <v>69.765040213835235</v>
      </c>
      <c r="AK16" s="14">
        <v>68.034418697268151</v>
      </c>
      <c r="AL16" s="14">
        <v>66.260311632468884</v>
      </c>
      <c r="AM16" s="14">
        <v>64.671370969456277</v>
      </c>
      <c r="AN16" s="14">
        <v>62.6056894136088</v>
      </c>
      <c r="AO16" s="14">
        <v>60.800556050539633</v>
      </c>
      <c r="AP16" s="14">
        <v>58.958099898306045</v>
      </c>
      <c r="AQ16" s="14">
        <v>57.288067036456731</v>
      </c>
      <c r="AR16" s="14">
        <v>55.158530584711372</v>
      </c>
      <c r="AS16" s="14">
        <v>53.195700477774196</v>
      </c>
      <c r="AT16" s="14">
        <v>52.496314264628296</v>
      </c>
      <c r="AU16" s="14">
        <v>52.236779836746443</v>
      </c>
      <c r="AV16" s="14">
        <v>51.671712515807208</v>
      </c>
      <c r="AW16" s="14">
        <v>51.328214255671242</v>
      </c>
      <c r="AX16" s="14">
        <v>50.988227451569252</v>
      </c>
      <c r="AY16" s="14">
        <v>50.1324688992555</v>
      </c>
      <c r="AZ16" s="14">
        <v>48.917625643767195</v>
      </c>
      <c r="BA16" s="14">
        <v>47.893691959357461</v>
      </c>
      <c r="BB16" s="14">
        <v>46.869954201255453</v>
      </c>
      <c r="BC16" s="14">
        <v>46.026970405758114</v>
      </c>
      <c r="BD16" s="14">
        <v>44.818793525480331</v>
      </c>
      <c r="BE16" s="14">
        <v>43.785990782516564</v>
      </c>
      <c r="BF16" s="14">
        <v>42.752940589530681</v>
      </c>
      <c r="BG16" s="14">
        <v>41.720243832244684</v>
      </c>
      <c r="BH16" s="14">
        <v>40.861256518989499</v>
      </c>
      <c r="BI16" s="14">
        <v>39.662977307488667</v>
      </c>
      <c r="BJ16" s="14">
        <v>38.634013785899732</v>
      </c>
      <c r="BK16" s="14">
        <v>37.608870975313387</v>
      </c>
      <c r="BL16" s="14">
        <v>36.751137076543593</v>
      </c>
      <c r="BM16" s="14">
        <v>35.572844204458029</v>
      </c>
    </row>
    <row r="17" spans="2:65">
      <c r="B17" s="181"/>
      <c r="C17" s="184"/>
      <c r="D17" s="158" t="s">
        <v>91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15.352505510605495</v>
      </c>
      <c r="P17" s="14">
        <v>73.07930074339356</v>
      </c>
      <c r="Q17" s="14">
        <v>129.75535641931052</v>
      </c>
      <c r="R17" s="14">
        <v>172.58472269059203</v>
      </c>
      <c r="S17" s="14">
        <v>195.60100536566299</v>
      </c>
      <c r="T17" s="14">
        <v>246.45435486475876</v>
      </c>
      <c r="U17" s="14">
        <v>219.37239826047875</v>
      </c>
      <c r="V17" s="14">
        <v>200.45102811344975</v>
      </c>
      <c r="W17" s="14">
        <v>199.09147904494503</v>
      </c>
      <c r="X17" s="14">
        <v>210.64054890472443</v>
      </c>
      <c r="Y17" s="14">
        <v>248.57854967925618</v>
      </c>
      <c r="Z17" s="14">
        <v>237.85696889614147</v>
      </c>
      <c r="AA17" s="14">
        <v>240.67101064475966</v>
      </c>
      <c r="AB17" s="14">
        <v>0</v>
      </c>
      <c r="AC17" s="14">
        <v>24.344015460299961</v>
      </c>
      <c r="AD17" s="14">
        <v>40.647884477090777</v>
      </c>
      <c r="AE17" s="14">
        <v>34.623625441492074</v>
      </c>
      <c r="AF17" s="14">
        <v>44.997210966086456</v>
      </c>
      <c r="AG17" s="14">
        <v>23.959892158273892</v>
      </c>
      <c r="AH17" s="14">
        <v>33.715880092300502</v>
      </c>
      <c r="AI17" s="14">
        <v>32.52264523732282</v>
      </c>
      <c r="AJ17" s="14">
        <v>31.660807532043872</v>
      </c>
      <c r="AK17" s="14">
        <v>30.875415957999056</v>
      </c>
      <c r="AL17" s="14">
        <v>30.070289749403972</v>
      </c>
      <c r="AM17" s="14">
        <v>29.349195855423758</v>
      </c>
      <c r="AN17" s="14">
        <v>28.411747156738564</v>
      </c>
      <c r="AO17" s="14">
        <v>27.592540577015708</v>
      </c>
      <c r="AP17" s="14">
        <v>26.756396149329568</v>
      </c>
      <c r="AQ17" s="14">
        <v>25.998500950686594</v>
      </c>
      <c r="AR17" s="14">
        <v>25.032073589295766</v>
      </c>
      <c r="AS17" s="14">
        <v>24.141300989676246</v>
      </c>
      <c r="AT17" s="14">
        <v>23.823905167684202</v>
      </c>
      <c r="AU17" s="14">
        <v>23.706123116044584</v>
      </c>
      <c r="AV17" s="14">
        <v>23.449683964915756</v>
      </c>
      <c r="AW17" s="14">
        <v>23.293797402413635</v>
      </c>
      <c r="AX17" s="14">
        <v>23.13950441075027</v>
      </c>
      <c r="AY17" s="14">
        <v>22.751143610904656</v>
      </c>
      <c r="AZ17" s="14">
        <v>22.199822800714841</v>
      </c>
      <c r="BA17" s="14">
        <v>21.73514067327239</v>
      </c>
      <c r="BB17" s="14">
        <v>21.270547461210764</v>
      </c>
      <c r="BC17" s="14">
        <v>20.887984108275433</v>
      </c>
      <c r="BD17" s="14">
        <v>20.339688636017474</v>
      </c>
      <c r="BE17" s="14">
        <v>19.870981547720579</v>
      </c>
      <c r="BF17" s="14">
        <v>19.402162161523471</v>
      </c>
      <c r="BG17" s="14">
        <v>18.933503171703045</v>
      </c>
      <c r="BH17" s="14">
        <v>18.543677093855436</v>
      </c>
      <c r="BI17" s="14">
        <v>17.999873386888549</v>
      </c>
      <c r="BJ17" s="14">
        <v>17.532908616071136</v>
      </c>
      <c r="BK17" s="14">
        <v>17.067677762346264</v>
      </c>
      <c r="BL17" s="14">
        <v>16.678420509724852</v>
      </c>
      <c r="BM17" s="14">
        <v>16.143687013906092</v>
      </c>
    </row>
    <row r="18" spans="2:65">
      <c r="B18" s="181"/>
      <c r="C18" s="185"/>
      <c r="D18" s="158" t="s">
        <v>92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1.7248059182445887</v>
      </c>
      <c r="P18" s="14">
        <v>20.354331909817411</v>
      </c>
      <c r="Q18" s="14">
        <v>30.246283092978775</v>
      </c>
      <c r="R18" s="14">
        <v>75.902274232970328</v>
      </c>
      <c r="S18" s="14">
        <v>141.12859459266812</v>
      </c>
      <c r="T18" s="14">
        <v>158.37130567884219</v>
      </c>
      <c r="U18" s="14">
        <v>147.33072638412693</v>
      </c>
      <c r="V18" s="14">
        <v>152.63119970009606</v>
      </c>
      <c r="W18" s="14">
        <v>126.04505820130862</v>
      </c>
      <c r="X18" s="14">
        <v>120.35406418705755</v>
      </c>
      <c r="Y18" s="14">
        <v>143.01858622277663</v>
      </c>
      <c r="Z18" s="14">
        <v>138.56702769301802</v>
      </c>
      <c r="AA18" s="14">
        <v>166.07201359998294</v>
      </c>
      <c r="AB18" s="14">
        <v>157.41310014224433</v>
      </c>
      <c r="AC18" s="14">
        <v>136.36108820549768</v>
      </c>
      <c r="AD18" s="14">
        <v>147.87381234705725</v>
      </c>
      <c r="AE18" s="14">
        <v>146.51068290625358</v>
      </c>
      <c r="AF18" s="14">
        <v>153.42675035250201</v>
      </c>
      <c r="AG18" s="14">
        <v>124.35529638842503</v>
      </c>
      <c r="AH18" s="14">
        <v>119.7973506044946</v>
      </c>
      <c r="AI18" s="14">
        <v>115.55761627503514</v>
      </c>
      <c r="AJ18" s="14">
        <v>112.49538347966308</v>
      </c>
      <c r="AK18" s="14">
        <v>109.7047747368366</v>
      </c>
      <c r="AL18" s="14">
        <v>106.8440460111475</v>
      </c>
      <c r="AM18" s="14">
        <v>104.28189613401483</v>
      </c>
      <c r="AN18" s="14">
        <v>100.95100665040428</v>
      </c>
      <c r="AO18" s="14">
        <v>98.040248349570845</v>
      </c>
      <c r="AP18" s="14">
        <v>95.069307449161556</v>
      </c>
      <c r="AQ18" s="14">
        <v>92.376397266044918</v>
      </c>
      <c r="AR18" s="14">
        <v>88.942542443647682</v>
      </c>
      <c r="AS18" s="14">
        <v>85.777499824758252</v>
      </c>
      <c r="AT18" s="14">
        <v>84.649747013219894</v>
      </c>
      <c r="AU18" s="14">
        <v>84.231250515529183</v>
      </c>
      <c r="AV18" s="14">
        <v>83.320085485507732</v>
      </c>
      <c r="AW18" s="14">
        <v>82.766198203566063</v>
      </c>
      <c r="AX18" s="14">
        <v>82.217973107038517</v>
      </c>
      <c r="AY18" s="14">
        <v>80.838071565901785</v>
      </c>
      <c r="AZ18" s="14">
        <v>78.879149769613122</v>
      </c>
      <c r="BA18" s="14">
        <v>77.228067621127863</v>
      </c>
      <c r="BB18" s="14">
        <v>75.57730140172481</v>
      </c>
      <c r="BC18" s="14">
        <v>74.217999019744525</v>
      </c>
      <c r="BD18" s="14">
        <v>72.269826682403007</v>
      </c>
      <c r="BE18" s="14">
        <v>70.604443271565174</v>
      </c>
      <c r="BF18" s="14">
        <v>68.938660850205096</v>
      </c>
      <c r="BG18" s="14">
        <v>67.273448340142579</v>
      </c>
      <c r="BH18" s="14">
        <v>65.888340456414241</v>
      </c>
      <c r="BI18" s="14">
        <v>63.956128004442299</v>
      </c>
      <c r="BJ18" s="14">
        <v>62.296935297135931</v>
      </c>
      <c r="BK18" s="14">
        <v>60.643903445583142</v>
      </c>
      <c r="BL18" s="14">
        <v>59.260816679348061</v>
      </c>
      <c r="BM18" s="14">
        <v>57.360831986580223</v>
      </c>
    </row>
    <row r="19" spans="2:65">
      <c r="B19" s="181"/>
      <c r="C19" s="13" t="s">
        <v>71</v>
      </c>
      <c r="D19" s="13" t="s">
        <v>46</v>
      </c>
      <c r="E19" s="14">
        <v>3591.6814770981309</v>
      </c>
      <c r="F19" s="14">
        <v>3524.5149436355719</v>
      </c>
      <c r="G19" s="14">
        <v>4215.1279492818085</v>
      </c>
      <c r="H19" s="14">
        <v>3457.4291751801547</v>
      </c>
      <c r="I19" s="14">
        <v>4373.1492628790693</v>
      </c>
      <c r="J19" s="14">
        <v>4193.1280097006365</v>
      </c>
      <c r="K19" s="14">
        <v>3935.9066007669671</v>
      </c>
      <c r="L19" s="14">
        <v>4352.0822031928619</v>
      </c>
      <c r="M19" s="14">
        <v>4064.1829719088801</v>
      </c>
      <c r="N19" s="14">
        <v>3843.8765905420287</v>
      </c>
      <c r="O19" s="14">
        <v>4149.8325705634352</v>
      </c>
      <c r="P19" s="14">
        <v>4137.3929412045209</v>
      </c>
      <c r="Q19" s="14">
        <v>4369.803858410598</v>
      </c>
      <c r="R19" s="14">
        <v>4745.6092183731507</v>
      </c>
      <c r="S19" s="14">
        <v>4991.0734008433992</v>
      </c>
      <c r="T19" s="14">
        <v>5214.6077635347574</v>
      </c>
      <c r="U19" s="14">
        <v>5071.8226251253609</v>
      </c>
      <c r="V19" s="14">
        <v>5448.5283939503297</v>
      </c>
      <c r="W19" s="14">
        <v>4804.8474421123356</v>
      </c>
      <c r="X19" s="14">
        <v>4559.3331985451923</v>
      </c>
      <c r="Y19" s="14">
        <v>4778.3382906183024</v>
      </c>
      <c r="Z19" s="14">
        <v>4732.9815944124957</v>
      </c>
      <c r="AA19" s="14">
        <v>4952.4218412536829</v>
      </c>
      <c r="AB19" s="14">
        <v>4796.3063326449446</v>
      </c>
      <c r="AC19" s="14">
        <v>4591.6869302012001</v>
      </c>
      <c r="AD19" s="14">
        <v>5014.9116503255927</v>
      </c>
      <c r="AE19" s="14">
        <v>4677.8424558417073</v>
      </c>
      <c r="AF19" s="14">
        <v>4679.7821962968046</v>
      </c>
      <c r="AG19" s="14">
        <v>5079.1073807053663</v>
      </c>
      <c r="AH19" s="14">
        <v>5047.156706916935</v>
      </c>
      <c r="AI19" s="14">
        <v>5001.0724656827188</v>
      </c>
      <c r="AJ19" s="14">
        <v>4955.0368891379867</v>
      </c>
      <c r="AK19" s="14">
        <v>4909.0499772827352</v>
      </c>
      <c r="AL19" s="14">
        <v>4863.1117301169643</v>
      </c>
      <c r="AM19" s="14">
        <v>4817.2221476406712</v>
      </c>
      <c r="AN19" s="14">
        <v>4771.3812298538642</v>
      </c>
      <c r="AO19" s="14">
        <v>4725.5889767565386</v>
      </c>
      <c r="AP19" s="14">
        <v>4679.8453883486909</v>
      </c>
      <c r="AQ19" s="14">
        <v>4634.1504646303274</v>
      </c>
      <c r="AR19" s="14">
        <v>4588.5042056014427</v>
      </c>
      <c r="AS19" s="14">
        <v>4542.9066112620412</v>
      </c>
      <c r="AT19" s="14">
        <v>4498.3748640369031</v>
      </c>
      <c r="AU19" s="14">
        <v>4453.8906297398908</v>
      </c>
      <c r="AV19" s="14">
        <v>4409.4539083709988</v>
      </c>
      <c r="AW19" s="14">
        <v>4365.0646999302326</v>
      </c>
      <c r="AX19" s="14">
        <v>4320.7230044175903</v>
      </c>
      <c r="AY19" s="14">
        <v>4276.4288218330703</v>
      </c>
      <c r="AZ19" s="14">
        <v>4232.182152176676</v>
      </c>
      <c r="BA19" s="14">
        <v>4187.9829954484048</v>
      </c>
      <c r="BB19" s="14">
        <v>4143.8313516482567</v>
      </c>
      <c r="BC19" s="14">
        <v>4099.7272207762308</v>
      </c>
      <c r="BD19" s="14">
        <v>4093.6737137251903</v>
      </c>
      <c r="BE19" s="14">
        <v>4087.6244434578193</v>
      </c>
      <c r="BF19" s="14">
        <v>4081.5794099741202</v>
      </c>
      <c r="BG19" s="14">
        <v>4075.5386132740887</v>
      </c>
      <c r="BH19" s="14">
        <v>4069.5020533577303</v>
      </c>
      <c r="BI19" s="14">
        <v>4063.4697302250415</v>
      </c>
      <c r="BJ19" s="14">
        <v>4057.4416438760245</v>
      </c>
      <c r="BK19" s="14">
        <v>4051.417794310677</v>
      </c>
      <c r="BL19" s="14">
        <v>4045.3981815290008</v>
      </c>
      <c r="BM19" s="14">
        <v>4039.3828055309937</v>
      </c>
    </row>
    <row r="20" spans="2:65">
      <c r="B20" s="181"/>
      <c r="C20" s="13" t="s">
        <v>93</v>
      </c>
      <c r="D20" s="13" t="s">
        <v>94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77.000000000000014</v>
      </c>
      <c r="M20" s="14">
        <v>77.000000000000014</v>
      </c>
      <c r="N20" s="14">
        <v>94.966666666666669</v>
      </c>
      <c r="O20" s="14">
        <v>146.2302626786099</v>
      </c>
      <c r="P20" s="14">
        <v>218.84303534609651</v>
      </c>
      <c r="Q20" s="14">
        <v>245.91893303802195</v>
      </c>
      <c r="R20" s="14">
        <v>358.97787823641352</v>
      </c>
      <c r="S20" s="14">
        <v>423.13441981054478</v>
      </c>
      <c r="T20" s="14">
        <v>410.57826161275204</v>
      </c>
      <c r="U20" s="14">
        <v>262.0254739262777</v>
      </c>
      <c r="V20" s="14">
        <v>289.00032258813656</v>
      </c>
      <c r="W20" s="14">
        <v>190.09931632316531</v>
      </c>
      <c r="X20" s="14">
        <v>247.8675764268659</v>
      </c>
      <c r="Y20" s="14">
        <v>344.84148609617688</v>
      </c>
      <c r="Z20" s="14">
        <v>292.98522831912612</v>
      </c>
      <c r="AA20" s="14">
        <v>344.03307731124943</v>
      </c>
      <c r="AB20" s="14">
        <v>275.34952155626547</v>
      </c>
      <c r="AC20" s="14">
        <v>381.6726669686754</v>
      </c>
      <c r="AD20" s="14">
        <v>369.79813036991408</v>
      </c>
      <c r="AE20" s="14">
        <v>400.51157929331663</v>
      </c>
      <c r="AF20" s="14">
        <v>431.46787972610866</v>
      </c>
      <c r="AG20" s="14">
        <v>336.89063807941346</v>
      </c>
      <c r="AH20" s="14">
        <v>382.19461125224484</v>
      </c>
      <c r="AI20" s="14">
        <v>337.20658336736756</v>
      </c>
      <c r="AJ20" s="14">
        <v>315.51329488370703</v>
      </c>
      <c r="AK20" s="14">
        <v>292.3816128183247</v>
      </c>
      <c r="AL20" s="14">
        <v>269.66290559537305</v>
      </c>
      <c r="AM20" s="14">
        <v>245.82875555435857</v>
      </c>
      <c r="AN20" s="14">
        <v>225.64651897138441</v>
      </c>
      <c r="AO20" s="14">
        <v>205.3646095158515</v>
      </c>
      <c r="AP20" s="14">
        <v>185.51348869552208</v>
      </c>
      <c r="AQ20" s="14">
        <v>164.6832141344793</v>
      </c>
      <c r="AR20" s="14">
        <v>147.18869737360384</v>
      </c>
      <c r="AS20" s="14">
        <v>128.76378569838303</v>
      </c>
      <c r="AT20" s="14">
        <v>131.27275430171235</v>
      </c>
      <c r="AU20" s="14">
        <v>133.10560212210544</v>
      </c>
      <c r="AV20" s="14">
        <v>137.85448568640678</v>
      </c>
      <c r="AW20" s="14">
        <v>141.41373288561493</v>
      </c>
      <c r="AX20" s="14">
        <v>145.04025265104767</v>
      </c>
      <c r="AY20" s="14">
        <v>138.21554793977228</v>
      </c>
      <c r="AZ20" s="14">
        <v>134.0552254723099</v>
      </c>
      <c r="BA20" s="14">
        <v>128.73817102947947</v>
      </c>
      <c r="BB20" s="14">
        <v>123.50433995049761</v>
      </c>
      <c r="BC20" s="14">
        <v>117.14159900102922</v>
      </c>
      <c r="BD20" s="14">
        <v>113.23548386448047</v>
      </c>
      <c r="BE20" s="14">
        <v>108.16651645912322</v>
      </c>
      <c r="BF20" s="14">
        <v>103.13911353952115</v>
      </c>
      <c r="BG20" s="14">
        <v>98.145087476484008</v>
      </c>
      <c r="BH20" s="14">
        <v>92.050469382007449</v>
      </c>
      <c r="BI20" s="14">
        <v>88.243085945557524</v>
      </c>
      <c r="BJ20" s="14">
        <v>83.315564438207971</v>
      </c>
      <c r="BK20" s="14">
        <v>78.410218077843567</v>
      </c>
      <c r="BL20" s="14">
        <v>72.454967623222984</v>
      </c>
      <c r="BM20" s="14">
        <v>68.677216543938812</v>
      </c>
    </row>
    <row r="21" spans="2:65">
      <c r="B21" s="181"/>
      <c r="C21" s="13" t="s">
        <v>93</v>
      </c>
      <c r="D21" s="158" t="s">
        <v>95</v>
      </c>
      <c r="E21" s="14">
        <v>13.695733333333335</v>
      </c>
      <c r="F21" s="14">
        <v>11.490966666666669</v>
      </c>
      <c r="G21" s="14">
        <v>6.9454000000000002</v>
      </c>
      <c r="H21" s="14">
        <v>14.270666666666667</v>
      </c>
      <c r="I21" s="14">
        <v>11.580800000000002</v>
      </c>
      <c r="J21" s="14">
        <v>9.9714999999999989</v>
      </c>
      <c r="K21" s="14">
        <v>9.6635000000000009</v>
      </c>
      <c r="L21" s="14">
        <v>16.311166666666669</v>
      </c>
      <c r="M21" s="14">
        <v>14.30146666666667</v>
      </c>
      <c r="N21" s="14">
        <v>12.240433333333334</v>
      </c>
      <c r="O21" s="14">
        <v>12.240433333333334</v>
      </c>
      <c r="P21" s="14">
        <v>9.2007300000000019</v>
      </c>
      <c r="Q21" s="14">
        <v>13.635159999999999</v>
      </c>
      <c r="R21" s="14">
        <v>15.461856666666669</v>
      </c>
      <c r="S21" s="14">
        <v>10.777946666666665</v>
      </c>
      <c r="T21" s="14">
        <v>5.5901992489034704</v>
      </c>
      <c r="U21" s="14">
        <v>5.1358993091681437</v>
      </c>
      <c r="V21" s="14">
        <v>2.9003329605183366</v>
      </c>
      <c r="W21" s="14">
        <v>4.2221661210728199</v>
      </c>
      <c r="X21" s="14">
        <v>3.5291661437433759</v>
      </c>
      <c r="Y21" s="14">
        <v>3.3742284879930375</v>
      </c>
      <c r="Z21" s="14">
        <v>2.9424639771950858</v>
      </c>
      <c r="AA21" s="14">
        <v>2.8930036107440609</v>
      </c>
      <c r="AB21" s="14">
        <v>1.6833180485817585</v>
      </c>
      <c r="AC21" s="14">
        <v>0.93204656990308776</v>
      </c>
      <c r="AD21" s="14">
        <v>1.1475418363547161</v>
      </c>
      <c r="AE21" s="14">
        <v>0.56032713397594802</v>
      </c>
      <c r="AF21" s="14">
        <v>7.7300219698627348</v>
      </c>
      <c r="AG21" s="14">
        <v>8.8987615754651443</v>
      </c>
      <c r="AH21" s="14">
        <v>9.8898022647341506</v>
      </c>
      <c r="AI21" s="14">
        <v>9.3898846229289088</v>
      </c>
      <c r="AJ21" s="14">
        <v>9.091501887588219</v>
      </c>
      <c r="AK21" s="14">
        <v>8.789044017577341</v>
      </c>
      <c r="AL21" s="14">
        <v>8.4856328453225167</v>
      </c>
      <c r="AM21" s="14">
        <v>8.1816407688233213</v>
      </c>
      <c r="AN21" s="14">
        <v>7.8780657462680193</v>
      </c>
      <c r="AO21" s="14">
        <v>7.5833575642313296</v>
      </c>
      <c r="AP21" s="14">
        <v>7.2877791930196105</v>
      </c>
      <c r="AQ21" s="14">
        <v>6.9917004900103095</v>
      </c>
      <c r="AR21" s="14">
        <v>6.6937232068083024</v>
      </c>
      <c r="AS21" s="14">
        <v>6.3947023827744349</v>
      </c>
      <c r="AT21" s="14">
        <v>6.3248598358587103</v>
      </c>
      <c r="AU21" s="14">
        <v>6.2861295919102966</v>
      </c>
      <c r="AV21" s="14">
        <v>6.2577755429565816</v>
      </c>
      <c r="AW21" s="14">
        <v>6.2342342025302573</v>
      </c>
      <c r="AX21" s="14">
        <v>6.2121480189453298</v>
      </c>
      <c r="AY21" s="14">
        <v>6.1062959808414048</v>
      </c>
      <c r="AZ21" s="14">
        <v>6.0020616262523383</v>
      </c>
      <c r="BA21" s="14">
        <v>5.8996324081845186</v>
      </c>
      <c r="BB21" s="14">
        <v>5.7978918004531463</v>
      </c>
      <c r="BC21" s="14">
        <v>5.6974665156049475</v>
      </c>
      <c r="BD21" s="14">
        <v>5.5954294938203457</v>
      </c>
      <c r="BE21" s="14">
        <v>5.4937429037543595</v>
      </c>
      <c r="BF21" s="14">
        <v>5.3921124199149322</v>
      </c>
      <c r="BG21" s="14">
        <v>5.2904637573718922</v>
      </c>
      <c r="BH21" s="14">
        <v>5.1898444706311064</v>
      </c>
      <c r="BI21" s="14">
        <v>5.0875037584568563</v>
      </c>
      <c r="BJ21" s="14">
        <v>4.9854397429419457</v>
      </c>
      <c r="BK21" s="14">
        <v>4.8834236570202298</v>
      </c>
      <c r="BL21" s="14">
        <v>4.7824906022116513</v>
      </c>
      <c r="BM21" s="14">
        <v>4.6798640908188922</v>
      </c>
    </row>
    <row r="22" spans="2:65">
      <c r="B22" s="181"/>
      <c r="C22" s="13" t="s">
        <v>93</v>
      </c>
      <c r="D22" s="158" t="s">
        <v>96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3.2725</v>
      </c>
      <c r="O22" s="14">
        <v>7.2713666666666672</v>
      </c>
      <c r="P22" s="14">
        <v>4.3967000000000009</v>
      </c>
      <c r="Q22" s="14">
        <v>4.6148666666666678</v>
      </c>
      <c r="R22" s="14">
        <v>3.6472333333333338</v>
      </c>
      <c r="S22" s="14">
        <v>3.6241333333333334</v>
      </c>
      <c r="T22" s="14">
        <v>7.0814323818754259</v>
      </c>
      <c r="U22" s="14">
        <v>22.18113034974068</v>
      </c>
      <c r="V22" s="14">
        <v>36.207962012417852</v>
      </c>
      <c r="W22" s="14">
        <v>41.787894600113411</v>
      </c>
      <c r="X22" s="14">
        <v>44.873026684411236</v>
      </c>
      <c r="Y22" s="14">
        <v>45.662336734550159</v>
      </c>
      <c r="Z22" s="14">
        <v>41.202185046525265</v>
      </c>
      <c r="AA22" s="14">
        <v>39.584694223892164</v>
      </c>
      <c r="AB22" s="14">
        <v>36.428847303417292</v>
      </c>
      <c r="AC22" s="14">
        <v>44.890776380790079</v>
      </c>
      <c r="AD22" s="14">
        <v>40.814579509991169</v>
      </c>
      <c r="AE22" s="14">
        <v>43.7013656889687</v>
      </c>
      <c r="AF22" s="14">
        <v>46.992969535389669</v>
      </c>
      <c r="AG22" s="14">
        <v>47.369461212374183</v>
      </c>
      <c r="AH22" s="14">
        <v>46.372575838156934</v>
      </c>
      <c r="AI22" s="14">
        <v>44.028497752782869</v>
      </c>
      <c r="AJ22" s="14">
        <v>42.629402436921687</v>
      </c>
      <c r="AK22" s="14">
        <v>41.211199105906559</v>
      </c>
      <c r="AL22" s="14">
        <v>39.788525808817219</v>
      </c>
      <c r="AM22" s="14">
        <v>38.363128693252484</v>
      </c>
      <c r="AN22" s="14">
        <v>36.939687113817193</v>
      </c>
      <c r="AO22" s="14">
        <v>35.557821515719809</v>
      </c>
      <c r="AP22" s="14">
        <v>34.171875662786931</v>
      </c>
      <c r="AQ22" s="14">
        <v>32.783583789821876</v>
      </c>
      <c r="AR22" s="14">
        <v>31.386389610054863</v>
      </c>
      <c r="AS22" s="14">
        <v>29.984302341925705</v>
      </c>
      <c r="AT22" s="14">
        <v>29.656815632193553</v>
      </c>
      <c r="AU22" s="14">
        <v>29.47521228698486</v>
      </c>
      <c r="AV22" s="14">
        <v>29.342262178354932</v>
      </c>
      <c r="AW22" s="14">
        <v>29.23187851596925</v>
      </c>
      <c r="AX22" s="14">
        <v>29.128317979989706</v>
      </c>
      <c r="AY22" s="14">
        <v>28.631985340246107</v>
      </c>
      <c r="AZ22" s="14">
        <v>28.143237902862154</v>
      </c>
      <c r="BA22" s="14">
        <v>27.662954621584561</v>
      </c>
      <c r="BB22" s="14">
        <v>27.185900184948654</v>
      </c>
      <c r="BC22" s="14">
        <v>26.71501320328494</v>
      </c>
      <c r="BD22" s="14">
        <v>26.236568902342864</v>
      </c>
      <c r="BE22" s="14">
        <v>25.75976775067846</v>
      </c>
      <c r="BF22" s="14">
        <v>25.28322967709958</v>
      </c>
      <c r="BG22" s="14">
        <v>24.806606364878984</v>
      </c>
      <c r="BH22" s="14">
        <v>24.334809722209325</v>
      </c>
      <c r="BI22" s="14">
        <v>23.854941438739761</v>
      </c>
      <c r="BJ22" s="14">
        <v>23.376370566125932</v>
      </c>
      <c r="BK22" s="14">
        <v>22.898024431948318</v>
      </c>
      <c r="BL22" s="14">
        <v>22.424756553238751</v>
      </c>
      <c r="BM22" s="14">
        <v>21.943548177664209</v>
      </c>
    </row>
    <row r="23" spans="2:65">
      <c r="B23" s="181"/>
      <c r="C23" s="13" t="s">
        <v>93</v>
      </c>
      <c r="D23" s="158" t="s">
        <v>97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23.1</v>
      </c>
      <c r="K23" s="14">
        <v>33.366666666666667</v>
      </c>
      <c r="L23" s="14">
        <v>56.466666666666669</v>
      </c>
      <c r="M23" s="14">
        <v>74.433333333333337</v>
      </c>
      <c r="N23" s="14">
        <v>154.00000000000003</v>
      </c>
      <c r="O23" s="14">
        <v>261.8</v>
      </c>
      <c r="P23" s="14">
        <v>438.90000000000003</v>
      </c>
      <c r="Q23" s="14">
        <v>541.56666666666672</v>
      </c>
      <c r="R23" s="14">
        <v>654.50000000000011</v>
      </c>
      <c r="S23" s="14">
        <v>726.36666666666667</v>
      </c>
      <c r="T23" s="14">
        <v>775.1332291867991</v>
      </c>
      <c r="U23" s="14">
        <v>936.83320731952642</v>
      </c>
      <c r="V23" s="14">
        <v>1047.1998653906915</v>
      </c>
      <c r="W23" s="14">
        <v>1116.4998557244237</v>
      </c>
      <c r="X23" s="14">
        <v>1172.9664928659802</v>
      </c>
      <c r="Y23" s="14">
        <v>1140.9815175964297</v>
      </c>
      <c r="Z23" s="14">
        <v>1202.1041858053095</v>
      </c>
      <c r="AA23" s="14">
        <v>1227.4125150986761</v>
      </c>
      <c r="AB23" s="14">
        <v>1327.1822666139283</v>
      </c>
      <c r="AC23" s="14">
        <v>1524.2830535051132</v>
      </c>
      <c r="AD23" s="14">
        <v>1475.4109324560634</v>
      </c>
      <c r="AE23" s="14">
        <v>1596.2495059994312</v>
      </c>
      <c r="AF23" s="14">
        <v>1647.3030262909861</v>
      </c>
      <c r="AG23" s="14">
        <v>1840.2376988683404</v>
      </c>
      <c r="AH23" s="14">
        <v>1912.4297404646513</v>
      </c>
      <c r="AI23" s="14">
        <v>1815.75871101642</v>
      </c>
      <c r="AJ23" s="14">
        <v>1758.0592745836464</v>
      </c>
      <c r="AK23" s="14">
        <v>1699.5718134228698</v>
      </c>
      <c r="AL23" s="14">
        <v>1640.9000084790559</v>
      </c>
      <c r="AM23" s="14">
        <v>1582.1158718097379</v>
      </c>
      <c r="AN23" s="14">
        <v>1523.4123824925439</v>
      </c>
      <c r="AO23" s="14">
        <v>1466.4235088024195</v>
      </c>
      <c r="AP23" s="14">
        <v>1409.2663632284291</v>
      </c>
      <c r="AQ23" s="14">
        <v>1352.0124665380679</v>
      </c>
      <c r="AR23" s="14">
        <v>1294.3914339709729</v>
      </c>
      <c r="AS23" s="14">
        <v>1236.5686078321953</v>
      </c>
      <c r="AT23" s="14">
        <v>1223.0628813984404</v>
      </c>
      <c r="AU23" s="14">
        <v>1215.5734626618776</v>
      </c>
      <c r="AV23" s="14">
        <v>1210.0905293301332</v>
      </c>
      <c r="AW23" s="14">
        <v>1205.5382482676243</v>
      </c>
      <c r="AX23" s="14">
        <v>1201.2673565742894</v>
      </c>
      <c r="AY23" s="14">
        <v>1180.7983340053954</v>
      </c>
      <c r="AZ23" s="14">
        <v>1160.6421292241234</v>
      </c>
      <c r="BA23" s="14">
        <v>1140.8349907514005</v>
      </c>
      <c r="BB23" s="14">
        <v>1121.1610115524184</v>
      </c>
      <c r="BC23" s="14">
        <v>1101.741381483253</v>
      </c>
      <c r="BD23" s="14">
        <v>1082.0100835395974</v>
      </c>
      <c r="BE23" s="14">
        <v>1062.3465499478207</v>
      </c>
      <c r="BF23" s="14">
        <v>1042.6938658364909</v>
      </c>
      <c r="BG23" s="14">
        <v>1023.0376664381515</v>
      </c>
      <c r="BH23" s="14">
        <v>1003.580521464324</v>
      </c>
      <c r="BI23" s="14">
        <v>983.7904977223651</v>
      </c>
      <c r="BJ23" s="14">
        <v>964.05397989551363</v>
      </c>
      <c r="BK23" s="14">
        <v>944.32673040153907</v>
      </c>
      <c r="BL23" s="14">
        <v>924.80891086937402</v>
      </c>
      <c r="BM23" s="14">
        <v>904.96362101484328</v>
      </c>
    </row>
    <row r="24" spans="2:65">
      <c r="B24" s="181"/>
      <c r="C24" s="13" t="s">
        <v>93</v>
      </c>
      <c r="D24" s="158" t="s">
        <v>98</v>
      </c>
      <c r="E24" s="14">
        <v>40.895778000000007</v>
      </c>
      <c r="F24" s="14">
        <v>42.116484666666679</v>
      </c>
      <c r="G24" s="14">
        <v>36.915853333333338</v>
      </c>
      <c r="H24" s="14">
        <v>29.484275333333333</v>
      </c>
      <c r="I24" s="14">
        <v>25.796899333333336</v>
      </c>
      <c r="J24" s="14">
        <v>26.09997133333334</v>
      </c>
      <c r="K24" s="14">
        <v>26.346217333333335</v>
      </c>
      <c r="L24" s="14">
        <v>26.666126666666671</v>
      </c>
      <c r="M24" s="14">
        <v>27.030234000000004</v>
      </c>
      <c r="N24" s="14">
        <v>24.419266666666665</v>
      </c>
      <c r="O24" s="14">
        <v>20.280568000000002</v>
      </c>
      <c r="P24" s="14">
        <v>16.678664566666626</v>
      </c>
      <c r="Q24" s="14">
        <v>15.787120066666665</v>
      </c>
      <c r="R24" s="14">
        <v>13.799968233333249</v>
      </c>
      <c r="S24" s="14">
        <v>12.703059600000005</v>
      </c>
      <c r="T24" s="14">
        <v>10.262353287821751</v>
      </c>
      <c r="U24" s="14">
        <v>9.92025516562253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</row>
    <row r="25" spans="2:65">
      <c r="B25" s="181"/>
      <c r="C25" s="13" t="s">
        <v>93</v>
      </c>
      <c r="D25" s="158" t="s">
        <v>99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1.9018999999999999</v>
      </c>
      <c r="P25" s="14">
        <v>4.1425999999999998</v>
      </c>
      <c r="Q25" s="14">
        <v>6.0445000000000011</v>
      </c>
      <c r="R25" s="14">
        <v>3.1210666666666667</v>
      </c>
      <c r="S25" s="14">
        <v>2.1611333333333334</v>
      </c>
      <c r="T25" s="14">
        <v>1.8864997465307858</v>
      </c>
      <c r="U25" s="14">
        <v>5.7647325579168678</v>
      </c>
      <c r="V25" s="14">
        <v>3.6292662001530331</v>
      </c>
      <c r="W25" s="14">
        <v>7.6820323406510331</v>
      </c>
      <c r="X25" s="14">
        <v>2.7232329298267066</v>
      </c>
      <c r="Y25" s="14">
        <v>1.5717340905317112</v>
      </c>
      <c r="Z25" s="14">
        <v>2.4170239812673922</v>
      </c>
      <c r="AA25" s="14">
        <v>2.6367588267986166</v>
      </c>
      <c r="AB25" s="14">
        <v>2.4519564269295939</v>
      </c>
      <c r="AC25" s="14">
        <v>2.7232149342452692</v>
      </c>
      <c r="AD25" s="14">
        <v>2.7971332261146209</v>
      </c>
      <c r="AE25" s="14">
        <v>0.28696620332574047</v>
      </c>
      <c r="AF25" s="14">
        <v>0</v>
      </c>
      <c r="AG25" s="14">
        <v>2.0017070234208552</v>
      </c>
      <c r="AH25" s="14">
        <v>2.0021549963845744</v>
      </c>
      <c r="AI25" s="14">
        <v>1.900948462873759</v>
      </c>
      <c r="AJ25" s="14">
        <v>1.8405419483241652</v>
      </c>
      <c r="AK25" s="14">
        <v>1.7793104373770261</v>
      </c>
      <c r="AL25" s="14">
        <v>1.7178859338098429</v>
      </c>
      <c r="AM25" s="14">
        <v>1.6563438282619374</v>
      </c>
      <c r="AN25" s="14">
        <v>1.594886153789111</v>
      </c>
      <c r="AO25" s="14">
        <v>1.5352235393762588</v>
      </c>
      <c r="AP25" s="14">
        <v>1.4753847582860635</v>
      </c>
      <c r="AQ25" s="14">
        <v>1.4154446868180044</v>
      </c>
      <c r="AR25" s="14">
        <v>1.3551202545996377</v>
      </c>
      <c r="AS25" s="14">
        <v>1.2945845612827671</v>
      </c>
      <c r="AT25" s="14">
        <v>1.2804451881664638</v>
      </c>
      <c r="AU25" s="14">
        <v>1.2726043891942715</v>
      </c>
      <c r="AV25" s="14">
        <v>1.2668642136820838</v>
      </c>
      <c r="AW25" s="14">
        <v>1.2620983537493495</v>
      </c>
      <c r="AX25" s="14">
        <v>1.257627085099893</v>
      </c>
      <c r="AY25" s="14">
        <v>1.2361977196490803</v>
      </c>
      <c r="AZ25" s="14">
        <v>1.2150958484236463</v>
      </c>
      <c r="BA25" s="14">
        <v>1.1943594206123913</v>
      </c>
      <c r="BB25" s="14">
        <v>1.1737623994938859</v>
      </c>
      <c r="BC25" s="14">
        <v>1.1534316607753625</v>
      </c>
      <c r="BD25" s="14">
        <v>1.1327746316949403</v>
      </c>
      <c r="BE25" s="14">
        <v>1.1121885462590457</v>
      </c>
      <c r="BF25" s="14">
        <v>1.0916138193274794</v>
      </c>
      <c r="BG25" s="14">
        <v>1.0710354121825687</v>
      </c>
      <c r="BH25" s="14">
        <v>1.0506653984767249</v>
      </c>
      <c r="BI25" s="14">
        <v>1.0299468883661762</v>
      </c>
      <c r="BJ25" s="14">
        <v>1.0092843945018715</v>
      </c>
      <c r="BK25" s="14">
        <v>0.98863160381179938</v>
      </c>
      <c r="BL25" s="14">
        <v>0.96819806888603366</v>
      </c>
      <c r="BM25" s="14">
        <v>0.94742169974878343</v>
      </c>
    </row>
    <row r="26" spans="2:65">
      <c r="B26" s="181"/>
      <c r="C26" s="13" t="s">
        <v>93</v>
      </c>
      <c r="D26" s="158" t="s">
        <v>100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47.901854</v>
      </c>
      <c r="Q26" s="14">
        <v>35.899966666666671</v>
      </c>
      <c r="R26" s="14">
        <v>33.117263666666673</v>
      </c>
      <c r="S26" s="14">
        <v>35.163744000000008</v>
      </c>
      <c r="T26" s="14">
        <v>27.858005923678153</v>
      </c>
      <c r="U26" s="14">
        <v>66.088731777045084</v>
      </c>
      <c r="V26" s="14">
        <v>74.15073380183955</v>
      </c>
      <c r="W26" s="14">
        <v>99.151321520869445</v>
      </c>
      <c r="X26" s="14">
        <v>235.47276677621687</v>
      </c>
      <c r="Y26" s="14">
        <v>299.09140805543001</v>
      </c>
      <c r="Z26" s="14">
        <v>199.84679640625365</v>
      </c>
      <c r="AA26" s="14">
        <v>203.22914749344324</v>
      </c>
      <c r="AB26" s="14">
        <v>249.56927192959634</v>
      </c>
      <c r="AC26" s="14">
        <v>229.56968324994457</v>
      </c>
      <c r="AD26" s="14">
        <v>208.02979085920958</v>
      </c>
      <c r="AE26" s="14">
        <v>202.54717742490001</v>
      </c>
      <c r="AF26" s="14">
        <v>232.39013610397407</v>
      </c>
      <c r="AG26" s="14">
        <v>249.73409596425262</v>
      </c>
      <c r="AH26" s="14">
        <v>220.30882980703913</v>
      </c>
      <c r="AI26" s="14">
        <v>209.17248271759934</v>
      </c>
      <c r="AJ26" s="14">
        <v>202.52560045465063</v>
      </c>
      <c r="AK26" s="14">
        <v>195.78793901063617</v>
      </c>
      <c r="AL26" s="14">
        <v>189.02904145934738</v>
      </c>
      <c r="AM26" s="14">
        <v>182.25720347397487</v>
      </c>
      <c r="AN26" s="14">
        <v>175.49465593383948</v>
      </c>
      <c r="AO26" s="14">
        <v>168.92962935584754</v>
      </c>
      <c r="AP26" s="14">
        <v>162.34521812751308</v>
      </c>
      <c r="AQ26" s="14">
        <v>155.74966132620438</v>
      </c>
      <c r="AR26" s="14">
        <v>149.11181106246306</v>
      </c>
      <c r="AS26" s="14">
        <v>142.45071450386487</v>
      </c>
      <c r="AT26" s="14">
        <v>140.89487654372542</v>
      </c>
      <c r="AU26" s="14">
        <v>140.03210755259582</v>
      </c>
      <c r="AV26" s="14">
        <v>139.40048245251074</v>
      </c>
      <c r="AW26" s="14">
        <v>138.87606699681379</v>
      </c>
      <c r="AX26" s="14">
        <v>138.38406714380866</v>
      </c>
      <c r="AY26" s="14">
        <v>136.0260686699138</v>
      </c>
      <c r="AZ26" s="14">
        <v>133.70410630196073</v>
      </c>
      <c r="BA26" s="14">
        <v>131.4223558112518</v>
      </c>
      <c r="BB26" s="14">
        <v>129.15594505468061</v>
      </c>
      <c r="BC26" s="14">
        <v>126.91883490872357</v>
      </c>
      <c r="BD26" s="14">
        <v>124.64582112496768</v>
      </c>
      <c r="BE26" s="14">
        <v>122.38061368554399</v>
      </c>
      <c r="BF26" s="14">
        <v>120.11665608881552</v>
      </c>
      <c r="BG26" s="14">
        <v>117.85229353667809</v>
      </c>
      <c r="BH26" s="14">
        <v>115.61086173404966</v>
      </c>
      <c r="BI26" s="14">
        <v>113.33108283279442</v>
      </c>
      <c r="BJ26" s="14">
        <v>111.05746772689095</v>
      </c>
      <c r="BK26" s="14">
        <v>108.78492031802612</v>
      </c>
      <c r="BL26" s="14">
        <v>106.53649890387703</v>
      </c>
      <c r="BM26" s="14">
        <v>104.25035343535335</v>
      </c>
    </row>
    <row r="27" spans="2:65">
      <c r="B27" s="181"/>
      <c r="C27" s="194" t="s">
        <v>45</v>
      </c>
      <c r="D27" s="195"/>
      <c r="E27" s="14">
        <v>526.86114112041503</v>
      </c>
      <c r="F27" s="14">
        <v>571.41778345975536</v>
      </c>
      <c r="G27" s="14">
        <v>630.32541668060981</v>
      </c>
      <c r="H27" s="14">
        <v>704.83658373256083</v>
      </c>
      <c r="I27" s="14">
        <v>770.96044046066788</v>
      </c>
      <c r="J27" s="14">
        <v>845.16572783041431</v>
      </c>
      <c r="K27" s="14">
        <v>872.74420869353639</v>
      </c>
      <c r="L27" s="14">
        <v>891.33636237619635</v>
      </c>
      <c r="M27" s="14">
        <v>850.19370450453425</v>
      </c>
      <c r="N27" s="14">
        <v>941.74152702243987</v>
      </c>
      <c r="O27" s="14">
        <v>1044.1194095610947</v>
      </c>
      <c r="P27" s="14">
        <v>1085.4381157465748</v>
      </c>
      <c r="Q27" s="14">
        <v>986.92661463077354</v>
      </c>
      <c r="R27" s="14">
        <v>762.20554858250023</v>
      </c>
      <c r="S27" s="14">
        <v>783.18352372229526</v>
      </c>
      <c r="T27" s="14">
        <v>869.15932502144847</v>
      </c>
      <c r="U27" s="14">
        <v>949.37167119933622</v>
      </c>
      <c r="V27" s="14">
        <v>997.70048912380003</v>
      </c>
      <c r="W27" s="14">
        <v>1027.9961160585865</v>
      </c>
      <c r="X27" s="14">
        <v>950.77889370139815</v>
      </c>
      <c r="Y27" s="14">
        <v>1007.7664373099562</v>
      </c>
      <c r="Z27" s="14">
        <v>975.86945701296281</v>
      </c>
      <c r="AA27" s="14">
        <v>950.65012075341599</v>
      </c>
      <c r="AB27" s="14">
        <v>957.55621035933427</v>
      </c>
      <c r="AC27" s="14">
        <v>1014.2707305842628</v>
      </c>
      <c r="AD27" s="14">
        <v>1037.0425878572571</v>
      </c>
      <c r="AE27" s="14">
        <v>997.06814153148503</v>
      </c>
      <c r="AF27" s="14">
        <v>1036.0202959682235</v>
      </c>
      <c r="AG27" s="14">
        <v>1063.7345079416743</v>
      </c>
      <c r="AH27" s="14">
        <v>973.4962442854511</v>
      </c>
      <c r="AI27" s="14">
        <v>967.3736263968633</v>
      </c>
      <c r="AJ27" s="14">
        <v>961.25100850827562</v>
      </c>
      <c r="AK27" s="14">
        <v>955.12839061968782</v>
      </c>
      <c r="AL27" s="14">
        <v>949.00577273110036</v>
      </c>
      <c r="AM27" s="14">
        <v>942.88315484251245</v>
      </c>
      <c r="AN27" s="14">
        <v>936.76053695392466</v>
      </c>
      <c r="AO27" s="14">
        <v>930.63791906533686</v>
      </c>
      <c r="AP27" s="14">
        <v>924.51530117674906</v>
      </c>
      <c r="AQ27" s="14">
        <v>918.39268328816149</v>
      </c>
      <c r="AR27" s="14">
        <v>912.27006539957392</v>
      </c>
      <c r="AS27" s="14">
        <v>906.14744751098601</v>
      </c>
      <c r="AT27" s="14">
        <v>900.0248296223981</v>
      </c>
      <c r="AU27" s="14">
        <v>893.90221173381042</v>
      </c>
      <c r="AV27" s="14">
        <v>887.77959384522285</v>
      </c>
      <c r="AW27" s="14">
        <v>881.65697595663494</v>
      </c>
      <c r="AX27" s="14">
        <v>875.53435806804725</v>
      </c>
      <c r="AY27" s="14">
        <v>869.41174017945968</v>
      </c>
      <c r="AZ27" s="14">
        <v>863.28912229087166</v>
      </c>
      <c r="BA27" s="14">
        <v>857.16650440228409</v>
      </c>
      <c r="BB27" s="14">
        <v>851.04388651369618</v>
      </c>
      <c r="BC27" s="14">
        <v>844.92126862510872</v>
      </c>
      <c r="BD27" s="14">
        <v>838.79865073652093</v>
      </c>
      <c r="BE27" s="14">
        <v>832.67603284793302</v>
      </c>
      <c r="BF27" s="14">
        <v>826.55341495934533</v>
      </c>
      <c r="BG27" s="14">
        <v>820.43079707075765</v>
      </c>
      <c r="BH27" s="14">
        <v>814.30817918216985</v>
      </c>
      <c r="BI27" s="14">
        <v>808.18556129358217</v>
      </c>
      <c r="BJ27" s="14">
        <v>802.06294340499437</v>
      </c>
      <c r="BK27" s="14">
        <v>795.94032551640635</v>
      </c>
      <c r="BL27" s="14">
        <v>789.81770762781878</v>
      </c>
      <c r="BM27" s="14">
        <v>783.69508973923109</v>
      </c>
    </row>
    <row r="28" spans="2:65">
      <c r="B28" s="181"/>
      <c r="C28" s="158" t="s">
        <v>31</v>
      </c>
      <c r="D28" s="158"/>
      <c r="E28" s="14">
        <v>34.314084882635925</v>
      </c>
      <c r="F28" s="14">
        <v>34.314084882635925</v>
      </c>
      <c r="G28" s="14">
        <v>34.314084882635925</v>
      </c>
      <c r="H28" s="14">
        <v>34.314084882635925</v>
      </c>
      <c r="I28" s="14">
        <v>34.314084882635925</v>
      </c>
      <c r="J28" s="14">
        <v>39.662369070561468</v>
      </c>
      <c r="K28" s="14">
        <v>44.572269308657035</v>
      </c>
      <c r="L28" s="14">
        <v>63.247425571413416</v>
      </c>
      <c r="M28" s="14">
        <v>81.208209599852012</v>
      </c>
      <c r="N28" s="14">
        <v>131.63743708146299</v>
      </c>
      <c r="O28" s="14">
        <v>151.4388853310646</v>
      </c>
      <c r="P28" s="14">
        <v>179.2489783453255</v>
      </c>
      <c r="Q28" s="14">
        <v>247.12272800534677</v>
      </c>
      <c r="R28" s="14">
        <v>333.97550481080441</v>
      </c>
      <c r="S28" s="14">
        <v>392.84246632881315</v>
      </c>
      <c r="T28" s="14">
        <v>423.46167486222862</v>
      </c>
      <c r="U28" s="14">
        <v>403.59435727515859</v>
      </c>
      <c r="V28" s="14">
        <v>405.3114973865886</v>
      </c>
      <c r="W28" s="14">
        <v>393.90827326883942</v>
      </c>
      <c r="X28" s="14">
        <v>383.93634008307396</v>
      </c>
      <c r="Y28" s="14">
        <v>388.11366840316731</v>
      </c>
      <c r="Z28" s="14">
        <v>397.045829579631</v>
      </c>
      <c r="AA28" s="14">
        <v>391.79098522123212</v>
      </c>
      <c r="AB28" s="14">
        <v>393.51490513207631</v>
      </c>
      <c r="AC28" s="14">
        <v>395.06678905819967</v>
      </c>
      <c r="AD28" s="14">
        <v>367.27668048511975</v>
      </c>
      <c r="AE28" s="14">
        <v>365.84127287509739</v>
      </c>
      <c r="AF28" s="14">
        <v>365.17833938433563</v>
      </c>
      <c r="AG28" s="14">
        <v>368.58028300841301</v>
      </c>
      <c r="AH28" s="14">
        <v>367.87124700540147</v>
      </c>
      <c r="AI28" s="14">
        <v>355.1371085576211</v>
      </c>
      <c r="AJ28" s="14">
        <v>346.6711361579305</v>
      </c>
      <c r="AK28" s="14">
        <v>339.08031162208243</v>
      </c>
      <c r="AL28" s="14">
        <v>331.30175608103013</v>
      </c>
      <c r="AM28" s="14">
        <v>324.4736197909366</v>
      </c>
      <c r="AN28" s="14">
        <v>315.29483021684575</v>
      </c>
      <c r="AO28" s="14">
        <v>307.44414783358729</v>
      </c>
      <c r="AP28" s="14">
        <v>299.43847358121417</v>
      </c>
      <c r="AQ28" s="14">
        <v>292.33740248985134</v>
      </c>
      <c r="AR28" s="14">
        <v>282.95657148978955</v>
      </c>
      <c r="AS28" s="14">
        <v>274.4607479911736</v>
      </c>
      <c r="AT28" s="14">
        <v>271.78797025509215</v>
      </c>
      <c r="AU28" s="14">
        <v>270.97746012435363</v>
      </c>
      <c r="AV28" s="14">
        <v>268.45824642340568</v>
      </c>
      <c r="AW28" s="14">
        <v>267.01644563138086</v>
      </c>
      <c r="AX28" s="14">
        <v>265.57210979149949</v>
      </c>
      <c r="AY28" s="14">
        <v>261.41478230772509</v>
      </c>
      <c r="AZ28" s="14">
        <v>255.37575462908262</v>
      </c>
      <c r="BA28" s="14">
        <v>250.29968226060674</v>
      </c>
      <c r="BB28" s="14">
        <v>245.2136162899061</v>
      </c>
      <c r="BC28" s="14">
        <v>241.04816724046586</v>
      </c>
      <c r="BD28" s="14">
        <v>235.00232433160411</v>
      </c>
      <c r="BE28" s="14">
        <v>229.8611607126102</v>
      </c>
      <c r="BF28" s="14">
        <v>224.7152142988748</v>
      </c>
      <c r="BG28" s="14">
        <v>219.56841206015071</v>
      </c>
      <c r="BH28" s="14">
        <v>215.31415288784876</v>
      </c>
      <c r="BI28" s="14">
        <v>209.30358322209759</v>
      </c>
      <c r="BJ28" s="14">
        <v>204.17184084134109</v>
      </c>
      <c r="BK28" s="14">
        <v>199.05589980822691</v>
      </c>
      <c r="BL28" s="14">
        <v>194.80345547627272</v>
      </c>
      <c r="BM28" s="14">
        <v>188.88143175802915</v>
      </c>
    </row>
    <row r="29" spans="2:65">
      <c r="B29" s="181"/>
      <c r="C29" s="158" t="s">
        <v>101</v>
      </c>
      <c r="D29" s="158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0.1258664814814815</v>
      </c>
      <c r="M29" s="14">
        <v>0.24066777777777779</v>
      </c>
      <c r="N29" s="14">
        <v>0.23236888888888896</v>
      </c>
      <c r="O29" s="14">
        <v>0.61550092592592598</v>
      </c>
      <c r="P29" s="14">
        <v>0.81467425925925929</v>
      </c>
      <c r="Q29" s="14">
        <v>6.0913844444444454</v>
      </c>
      <c r="R29" s="14">
        <v>10.072084814814815</v>
      </c>
      <c r="S29" s="14">
        <v>8.2753753703703712</v>
      </c>
      <c r="T29" s="14">
        <v>6.4205728410385721</v>
      </c>
      <c r="U29" s="14">
        <v>9.9628147710089401</v>
      </c>
      <c r="V29" s="14">
        <v>5.2656443231428263</v>
      </c>
      <c r="W29" s="14">
        <v>3.5187284341941831</v>
      </c>
      <c r="X29" s="14">
        <v>4.6418444973942172</v>
      </c>
      <c r="Y29" s="14">
        <v>5.7714149875534062</v>
      </c>
      <c r="Z29" s="14">
        <v>4.6009035437455132</v>
      </c>
      <c r="AA29" s="14">
        <v>5.5317839241715818</v>
      </c>
      <c r="AB29" s="14">
        <v>4.5139299385603699</v>
      </c>
      <c r="AC29" s="14">
        <v>5.0208730963342347</v>
      </c>
      <c r="AD29" s="14">
        <v>6.0832097800480867</v>
      </c>
      <c r="AE29" s="14">
        <v>4.4652032337867222</v>
      </c>
      <c r="AF29" s="14">
        <v>5.0320918743317158</v>
      </c>
      <c r="AG29" s="14">
        <v>0.31070912763486469</v>
      </c>
      <c r="AH29" s="14">
        <v>0.11449740213212613</v>
      </c>
      <c r="AI29" s="14">
        <v>0.10870969579235154</v>
      </c>
      <c r="AJ29" s="14">
        <v>0.10525522348612439</v>
      </c>
      <c r="AK29" s="14">
        <v>0.10175357204318798</v>
      </c>
      <c r="AL29" s="14">
        <v>9.8240883915446706E-2</v>
      </c>
      <c r="AM29" s="14">
        <v>9.4721470473580094E-2</v>
      </c>
      <c r="AN29" s="14">
        <v>9.1206885398534832E-2</v>
      </c>
      <c r="AO29" s="14">
        <v>8.7794954570493161E-2</v>
      </c>
      <c r="AP29" s="14">
        <v>8.437294928421285E-2</v>
      </c>
      <c r="AQ29" s="14">
        <v>8.0945151496779E-2</v>
      </c>
      <c r="AR29" s="14">
        <v>7.7495373239565693E-2</v>
      </c>
      <c r="AS29" s="14">
        <v>7.4033513576570106E-2</v>
      </c>
      <c r="AT29" s="14">
        <v>7.3224924085488252E-2</v>
      </c>
      <c r="AU29" s="14">
        <v>7.2776531671026171E-2</v>
      </c>
      <c r="AV29" s="14">
        <v>7.2448267782808287E-2</v>
      </c>
      <c r="AW29" s="14">
        <v>7.2175722159612807E-2</v>
      </c>
      <c r="AX29" s="14">
        <v>7.1920023352316648E-2</v>
      </c>
      <c r="AY29" s="14">
        <v>7.0694540471176764E-2</v>
      </c>
      <c r="AZ29" s="14">
        <v>6.9487786029187121E-2</v>
      </c>
      <c r="BA29" s="14">
        <v>6.8301930229722807E-2</v>
      </c>
      <c r="BB29" s="14">
        <v>6.7124046692240466E-2</v>
      </c>
      <c r="BC29" s="14">
        <v>6.5961391068224642E-2</v>
      </c>
      <c r="BD29" s="14">
        <v>6.4780075850498178E-2</v>
      </c>
      <c r="BE29" s="14">
        <v>6.3602817692795008E-2</v>
      </c>
      <c r="BF29" s="14">
        <v>6.2426209094811218E-2</v>
      </c>
      <c r="BG29" s="14">
        <v>6.1249390036164864E-2</v>
      </c>
      <c r="BH29" s="14">
        <v>6.0084488390225094E-2</v>
      </c>
      <c r="BI29" s="14">
        <v>5.8899657251781888E-2</v>
      </c>
      <c r="BJ29" s="14">
        <v>5.7718029519010998E-2</v>
      </c>
      <c r="BK29" s="14">
        <v>5.6536956682461399E-2</v>
      </c>
      <c r="BL29" s="14">
        <v>5.536842244330361E-2</v>
      </c>
      <c r="BM29" s="14">
        <v>5.4180282515950938E-2</v>
      </c>
    </row>
    <row r="30" spans="2:65">
      <c r="B30" s="181"/>
      <c r="C30" s="158" t="s">
        <v>102</v>
      </c>
      <c r="D30" s="158"/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7.182688333333334</v>
      </c>
      <c r="N30" s="14">
        <v>10.408189814814815</v>
      </c>
      <c r="O30" s="14">
        <v>10.336266111111112</v>
      </c>
      <c r="P30" s="14">
        <v>9.4178557407407428</v>
      </c>
      <c r="Q30" s="14">
        <v>9.8978081481481492</v>
      </c>
      <c r="R30" s="14">
        <v>15.184062055555559</v>
      </c>
      <c r="S30" s="14">
        <v>16.242032074074078</v>
      </c>
      <c r="T30" s="14">
        <v>21.145980992169324</v>
      </c>
      <c r="U30" s="14">
        <v>27.535156370309259</v>
      </c>
      <c r="V30" s="14">
        <v>30.033121769107975</v>
      </c>
      <c r="W30" s="14">
        <v>30.522894444680418</v>
      </c>
      <c r="X30" s="14">
        <v>34.251030832366723</v>
      </c>
      <c r="Y30" s="14">
        <v>30.881422579199764</v>
      </c>
      <c r="Z30" s="14">
        <v>36.263697412257905</v>
      </c>
      <c r="AA30" s="14">
        <v>36.807228111990206</v>
      </c>
      <c r="AB30" s="14">
        <v>35.317121491276282</v>
      </c>
      <c r="AC30" s="14">
        <v>28.284610715499003</v>
      </c>
      <c r="AD30" s="14">
        <v>30.129598323077829</v>
      </c>
      <c r="AE30" s="14">
        <v>26.201601930140946</v>
      </c>
      <c r="AF30" s="14">
        <v>24.371057215549342</v>
      </c>
      <c r="AG30" s="14">
        <v>23.022626495194565</v>
      </c>
      <c r="AH30" s="14">
        <v>24.106607417364305</v>
      </c>
      <c r="AI30" s="14">
        <v>22.888047327949057</v>
      </c>
      <c r="AJ30" s="14">
        <v>22.160732942035942</v>
      </c>
      <c r="AK30" s="14">
        <v>21.423485327021005</v>
      </c>
      <c r="AL30" s="14">
        <v>20.683914017120212</v>
      </c>
      <c r="AM30" s="14">
        <v>19.942926740530567</v>
      </c>
      <c r="AN30" s="14">
        <v>19.202956041970307</v>
      </c>
      <c r="AO30" s="14">
        <v>18.484598459394856</v>
      </c>
      <c r="AP30" s="14">
        <v>17.764119771840793</v>
      </c>
      <c r="AQ30" s="14">
        <v>17.042421514683628</v>
      </c>
      <c r="AR30" s="14">
        <v>16.316095427148177</v>
      </c>
      <c r="AS30" s="14">
        <v>15.58722568621257</v>
      </c>
      <c r="AT30" s="14">
        <v>15.416982964016798</v>
      </c>
      <c r="AU30" s="14">
        <v>15.322577154775043</v>
      </c>
      <c r="AV30" s="14">
        <v>15.25346354577426</v>
      </c>
      <c r="AW30" s="14">
        <v>15.196081018141772</v>
      </c>
      <c r="AX30" s="14">
        <v>15.142245466855954</v>
      </c>
      <c r="AY30" s="14">
        <v>14.884228829253569</v>
      </c>
      <c r="AZ30" s="14">
        <v>14.630155330287756</v>
      </c>
      <c r="BA30" s="14">
        <v>14.380481890725322</v>
      </c>
      <c r="BB30" s="14">
        <v>14.132486953786085</v>
      </c>
      <c r="BC30" s="14">
        <v>13.887698144888944</v>
      </c>
      <c r="BD30" s="14">
        <v>13.638980692269124</v>
      </c>
      <c r="BE30" s="14">
        <v>13.391117424560298</v>
      </c>
      <c r="BF30" s="14">
        <v>13.143390916995005</v>
      </c>
      <c r="BG30" s="14">
        <v>12.895620098445576</v>
      </c>
      <c r="BH30" s="14">
        <v>12.650358405729561</v>
      </c>
      <c r="BI30" s="14">
        <v>12.400900701201392</v>
      </c>
      <c r="BJ30" s="14">
        <v>12.152117450778752</v>
      </c>
      <c r="BK30" s="14">
        <v>11.903451029778573</v>
      </c>
      <c r="BL30" s="14">
        <v>11.657424520595262</v>
      </c>
      <c r="BM30" s="14">
        <v>11.407270174276249</v>
      </c>
    </row>
    <row r="31" spans="2:65">
      <c r="B31" s="181"/>
      <c r="C31" s="158" t="s">
        <v>103</v>
      </c>
      <c r="D31" s="158"/>
      <c r="E31" s="14">
        <v>0</v>
      </c>
      <c r="F31" s="14">
        <v>0</v>
      </c>
      <c r="G31" s="14">
        <v>0</v>
      </c>
      <c r="H31" s="14">
        <v>7.1524444444444448</v>
      </c>
      <c r="I31" s="14">
        <v>9.8103703703703733</v>
      </c>
      <c r="J31" s="14">
        <v>11.234870370370373</v>
      </c>
      <c r="K31" s="14">
        <v>8.8550000000000022</v>
      </c>
      <c r="L31" s="14">
        <v>9.3569259259259265</v>
      </c>
      <c r="M31" s="14">
        <v>8.6026111111111128</v>
      </c>
      <c r="N31" s="14">
        <v>13.466444444444447</v>
      </c>
      <c r="O31" s="14">
        <v>34.672814814814821</v>
      </c>
      <c r="P31" s="14">
        <v>90.677571172222244</v>
      </c>
      <c r="Q31" s="14">
        <v>143.03203808055557</v>
      </c>
      <c r="R31" s="14">
        <v>238.10882754543468</v>
      </c>
      <c r="S31" s="14">
        <v>405.40961245657206</v>
      </c>
      <c r="T31" s="14">
        <v>642.97833344260698</v>
      </c>
      <c r="U31" s="14">
        <v>875.31676978224743</v>
      </c>
      <c r="V31" s="14">
        <v>1030.7428440604926</v>
      </c>
      <c r="W31" s="14">
        <v>1013.7589240856779</v>
      </c>
      <c r="X31" s="14">
        <v>1102.518632934004</v>
      </c>
      <c r="Y31" s="14">
        <v>1110.0382697727753</v>
      </c>
      <c r="Z31" s="14">
        <v>1160.2355890566323</v>
      </c>
      <c r="AA31" s="14">
        <v>1210.881879369929</v>
      </c>
      <c r="AB31" s="14">
        <v>1278.8662275127451</v>
      </c>
      <c r="AC31" s="14">
        <v>1258.7190726277779</v>
      </c>
      <c r="AD31" s="14">
        <v>1297.9688607066314</v>
      </c>
      <c r="AE31" s="14">
        <v>1399.5338889309426</v>
      </c>
      <c r="AF31" s="14">
        <v>1410.2730008957478</v>
      </c>
      <c r="AG31" s="14">
        <v>1430.2209497367767</v>
      </c>
      <c r="AH31" s="14">
        <v>1398.7725892688502</v>
      </c>
      <c r="AI31" s="14">
        <v>1328.0663126891238</v>
      </c>
      <c r="AJ31" s="14">
        <v>1285.8642969022253</v>
      </c>
      <c r="AK31" s="14">
        <v>1243.0859109795381</v>
      </c>
      <c r="AL31" s="14">
        <v>1200.1726939437085</v>
      </c>
      <c r="AM31" s="14">
        <v>1157.1773162223296</v>
      </c>
      <c r="AN31" s="14">
        <v>1114.2409248799852</v>
      </c>
      <c r="AO31" s="14">
        <v>1072.5586226628684</v>
      </c>
      <c r="AP31" s="14">
        <v>1030.7532445001534</v>
      </c>
      <c r="AQ31" s="14">
        <v>988.87710148438464</v>
      </c>
      <c r="AR31" s="14">
        <v>946.73243116533922</v>
      </c>
      <c r="AS31" s="14">
        <v>904.44016676176955</v>
      </c>
      <c r="AT31" s="14">
        <v>894.56192677523302</v>
      </c>
      <c r="AU31" s="14">
        <v>889.08408180315303</v>
      </c>
      <c r="AV31" s="14">
        <v>885.07380278952007</v>
      </c>
      <c r="AW31" s="14">
        <v>881.74421329707798</v>
      </c>
      <c r="AX31" s="14">
        <v>878.62043514932679</v>
      </c>
      <c r="AY31" s="14">
        <v>863.64916216988775</v>
      </c>
      <c r="AZ31" s="14">
        <v>848.90668763334168</v>
      </c>
      <c r="BA31" s="14">
        <v>834.41952411497596</v>
      </c>
      <c r="BB31" s="14">
        <v>820.02975478483813</v>
      </c>
      <c r="BC31" s="14">
        <v>805.82601926465634</v>
      </c>
      <c r="BD31" s="14">
        <v>791.39432636095967</v>
      </c>
      <c r="BE31" s="14">
        <v>777.01219706523887</v>
      </c>
      <c r="BF31" s="14">
        <v>762.63800320135942</v>
      </c>
      <c r="BG31" s="14">
        <v>748.26123821708347</v>
      </c>
      <c r="BH31" s="14">
        <v>734.03006387432958</v>
      </c>
      <c r="BI31" s="14">
        <v>719.55541826224749</v>
      </c>
      <c r="BJ31" s="14">
        <v>705.11990747736081</v>
      </c>
      <c r="BK31" s="14">
        <v>690.69117565522595</v>
      </c>
      <c r="BL31" s="14">
        <v>676.41562325911241</v>
      </c>
      <c r="BM31" s="14">
        <v>661.90055539164234</v>
      </c>
    </row>
    <row r="32" spans="2:65">
      <c r="B32" s="182"/>
      <c r="C32" s="158" t="s">
        <v>104</v>
      </c>
      <c r="D32" s="158"/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0.37119066587864469</v>
      </c>
      <c r="P32" s="14">
        <v>0.76468463356973992</v>
      </c>
      <c r="Q32" s="14">
        <v>5.8402788888888884</v>
      </c>
      <c r="R32" s="14">
        <v>8.3191315760441302</v>
      </c>
      <c r="S32" s="14">
        <v>7.9893613278171776</v>
      </c>
      <c r="T32" s="14">
        <v>12.985299189107488</v>
      </c>
      <c r="U32" s="14">
        <v>11.857389504348609</v>
      </c>
      <c r="V32" s="14">
        <v>10.930209576094974</v>
      </c>
      <c r="W32" s="14">
        <v>25.926852183898298</v>
      </c>
      <c r="X32" s="14">
        <v>33.52838933739303</v>
      </c>
      <c r="Y32" s="14">
        <v>24.47433472481551</v>
      </c>
      <c r="Z32" s="14">
        <v>25.692919051290772</v>
      </c>
      <c r="AA32" s="14">
        <v>22.036023108384423</v>
      </c>
      <c r="AB32" s="14">
        <v>25.139080745204271</v>
      </c>
      <c r="AC32" s="14">
        <v>27.234974006680421</v>
      </c>
      <c r="AD32" s="14">
        <v>22.625468856062138</v>
      </c>
      <c r="AE32" s="14">
        <v>17.401275980818998</v>
      </c>
      <c r="AF32" s="14">
        <v>21.341210768107402</v>
      </c>
      <c r="AG32" s="14">
        <v>24.151834356647164</v>
      </c>
      <c r="AH32" s="14">
        <v>28.30066265723914</v>
      </c>
      <c r="AI32" s="14">
        <v>26.870098106157805</v>
      </c>
      <c r="AJ32" s="14">
        <v>26.016245935044839</v>
      </c>
      <c r="AK32" s="14">
        <v>25.150732356706872</v>
      </c>
      <c r="AL32" s="14">
        <v>24.282490808234215</v>
      </c>
      <c r="AM32" s="14">
        <v>23.412586943911744</v>
      </c>
      <c r="AN32" s="14">
        <v>22.543876521344732</v>
      </c>
      <c r="AO32" s="14">
        <v>21.700539453637159</v>
      </c>
      <c r="AP32" s="14">
        <v>20.854712252190694</v>
      </c>
      <c r="AQ32" s="14">
        <v>20.007453301044777</v>
      </c>
      <c r="AR32" s="14">
        <v>19.154761371956209</v>
      </c>
      <c r="AS32" s="14">
        <v>18.299083245948744</v>
      </c>
      <c r="AT32" s="14">
        <v>18.099221781940248</v>
      </c>
      <c r="AU32" s="14">
        <v>17.988391298248459</v>
      </c>
      <c r="AV32" s="14">
        <v>17.907253338871119</v>
      </c>
      <c r="AW32" s="14">
        <v>17.839887428403895</v>
      </c>
      <c r="AX32" s="14">
        <v>17.776685595415607</v>
      </c>
      <c r="AY32" s="14">
        <v>17.473779355050961</v>
      </c>
      <c r="AZ32" s="14">
        <v>17.175502278567922</v>
      </c>
      <c r="BA32" s="14">
        <v>16.882390781574802</v>
      </c>
      <c r="BB32" s="14">
        <v>16.591249812233549</v>
      </c>
      <c r="BC32" s="14">
        <v>16.303872771452795</v>
      </c>
      <c r="BD32" s="14">
        <v>16.011883583522053</v>
      </c>
      <c r="BE32" s="14">
        <v>15.720897191156629</v>
      </c>
      <c r="BF32" s="14">
        <v>15.430071352394625</v>
      </c>
      <c r="BG32" s="14">
        <v>15.139193493446106</v>
      </c>
      <c r="BH32" s="14">
        <v>14.851261296761326</v>
      </c>
      <c r="BI32" s="14">
        <v>14.558403068273488</v>
      </c>
      <c r="BJ32" s="14">
        <v>14.266336635071818</v>
      </c>
      <c r="BK32" s="14">
        <v>13.974407357215828</v>
      </c>
      <c r="BL32" s="14">
        <v>13.685577281685591</v>
      </c>
      <c r="BM32" s="14">
        <v>13.391901210024132</v>
      </c>
    </row>
    <row r="33" spans="2:65">
      <c r="B33" s="15"/>
      <c r="C33" s="15"/>
      <c r="D33" s="15"/>
      <c r="E33" s="16">
        <f>SUM(E3:E32)</f>
        <v>22923.184894205671</v>
      </c>
      <c r="F33" s="16">
        <f t="shared" ref="F33:AH33" si="60">SUM(F3:F32)</f>
        <v>23138.113065621717</v>
      </c>
      <c r="G33" s="16">
        <f t="shared" si="60"/>
        <v>24959.983657591969</v>
      </c>
      <c r="H33" s="16">
        <f t="shared" si="60"/>
        <v>24036.362101840135</v>
      </c>
      <c r="I33" s="16">
        <f t="shared" si="60"/>
        <v>27607.825753664449</v>
      </c>
      <c r="J33" s="16">
        <f t="shared" si="60"/>
        <v>28168.641325286746</v>
      </c>
      <c r="K33" s="16">
        <f t="shared" si="60"/>
        <v>28677.830656772745</v>
      </c>
      <c r="L33" s="16">
        <f t="shared" si="60"/>
        <v>30222.79835358564</v>
      </c>
      <c r="M33" s="16">
        <f t="shared" si="60"/>
        <v>30419.765884764485</v>
      </c>
      <c r="N33" s="16">
        <f t="shared" si="60"/>
        <v>30311.589271204688</v>
      </c>
      <c r="O33" s="16">
        <f t="shared" si="60"/>
        <v>31732.372982130222</v>
      </c>
      <c r="P33" s="16">
        <f t="shared" si="60"/>
        <v>31447.853129108044</v>
      </c>
      <c r="Q33" s="16">
        <f t="shared" si="60"/>
        <v>31858.26693667968</v>
      </c>
      <c r="R33" s="16">
        <f t="shared" si="60"/>
        <v>32825.462153123357</v>
      </c>
      <c r="S33" s="16">
        <f t="shared" si="60"/>
        <v>32186.860458175113</v>
      </c>
      <c r="T33" s="16">
        <f t="shared" si="60"/>
        <v>31494.347161055033</v>
      </c>
      <c r="U33" s="16">
        <f t="shared" si="60"/>
        <v>29942.434712303711</v>
      </c>
      <c r="V33" s="16">
        <f t="shared" si="60"/>
        <v>30551.511817976469</v>
      </c>
      <c r="W33" s="16">
        <f t="shared" si="60"/>
        <v>31744.442163741169</v>
      </c>
      <c r="X33" s="16">
        <f t="shared" si="60"/>
        <v>28257.035551737714</v>
      </c>
      <c r="Y33" s="16">
        <f t="shared" si="60"/>
        <v>28937.938545802499</v>
      </c>
      <c r="Z33" s="16">
        <f t="shared" si="60"/>
        <v>28223.259269901533</v>
      </c>
      <c r="AA33" s="16">
        <f t="shared" si="60"/>
        <v>29893.053002179051</v>
      </c>
      <c r="AB33" s="16">
        <f t="shared" si="60"/>
        <v>29306.793928050836</v>
      </c>
      <c r="AC33" s="16">
        <f t="shared" si="60"/>
        <v>28569.678342954077</v>
      </c>
      <c r="AD33" s="16">
        <f t="shared" si="60"/>
        <v>28964.090314706689</v>
      </c>
      <c r="AE33" s="16">
        <f t="shared" si="60"/>
        <v>29176.174400328771</v>
      </c>
      <c r="AF33" s="16">
        <f t="shared" si="60"/>
        <v>29382.345025605089</v>
      </c>
      <c r="AG33" s="16">
        <f t="shared" si="60"/>
        <v>30106.204316170486</v>
      </c>
      <c r="AH33" s="16">
        <f t="shared" si="60"/>
        <v>30296.793950306626</v>
      </c>
      <c r="AI33" s="16">
        <f t="shared" ref="AI33" si="61">SUM(AI3:AI32)</f>
        <v>29404.538837605083</v>
      </c>
      <c r="AJ33" s="16">
        <f t="shared" ref="AJ33" si="62">SUM(AJ3:AJ32)</f>
        <v>28690.49133011503</v>
      </c>
      <c r="AK33" s="16">
        <f t="shared" ref="AK33" si="63">SUM(AK3:AK32)</f>
        <v>27994.512302898325</v>
      </c>
      <c r="AL33" s="16">
        <f t="shared" ref="AL33" si="64">SUM(AL3:AL32)</f>
        <v>27293.094134570463</v>
      </c>
      <c r="AM33" s="16">
        <f t="shared" ref="AM33" si="65">SUM(AM3:AM32)</f>
        <v>26617.662284195194</v>
      </c>
      <c r="AN33" s="16">
        <f t="shared" ref="AN33" si="66">SUM(AN3:AN32)</f>
        <v>25889.867138139489</v>
      </c>
      <c r="AO33" s="16">
        <f t="shared" ref="AO33" si="67">SUM(AO3:AO32)</f>
        <v>25204.245605367712</v>
      </c>
      <c r="AP33" s="16">
        <f t="shared" ref="AP33" si="68">SUM(AP3:AP32)</f>
        <v>24514.778320844929</v>
      </c>
      <c r="AQ33" s="16">
        <f t="shared" ref="AQ33" si="69">SUM(AQ3:AQ32)</f>
        <v>23851.46005939829</v>
      </c>
      <c r="AR33" s="16">
        <f t="shared" ref="AR33" si="70">SUM(AR3:AR32)</f>
        <v>23138.837471889114</v>
      </c>
      <c r="AS33" s="16">
        <f t="shared" ref="AS33" si="71">SUM(AS3:AS32)</f>
        <v>22446.571295306716</v>
      </c>
      <c r="AT33" s="16">
        <f t="shared" ref="AT33" si="72">SUM(AT3:AT32)</f>
        <v>22141.386138414819</v>
      </c>
      <c r="AU33" s="16">
        <f t="shared" ref="AU33" si="73">SUM(AU3:AU32)</f>
        <v>21907.647373133677</v>
      </c>
      <c r="AV33" s="16">
        <f t="shared" ref="AV33" si="74">SUM(AV3:AV32)</f>
        <v>21644.917411775437</v>
      </c>
      <c r="AW33" s="16">
        <f t="shared" ref="AW33" si="75">SUM(AW3:AW32)</f>
        <v>21411.629083694828</v>
      </c>
      <c r="AX33" s="16">
        <f t="shared" ref="AX33" si="76">SUM(AX3:AX32)</f>
        <v>21180.394441228116</v>
      </c>
      <c r="AY33" s="16">
        <f t="shared" ref="AY33" si="77">SUM(AY3:AY32)</f>
        <v>20941.958419569732</v>
      </c>
      <c r="AZ33" s="16">
        <f t="shared" ref="AZ33" si="78">SUM(AZ3:AZ32)</f>
        <v>20662.037448599312</v>
      </c>
      <c r="BA33" s="16">
        <f t="shared" ref="BA33" si="79">SUM(BA3:BA32)</f>
        <v>20405.670992937456</v>
      </c>
      <c r="BB33" s="16">
        <f t="shared" ref="BB33" si="80">SUM(BB3:BB32)</f>
        <v>20149.739339089094</v>
      </c>
      <c r="BC33" s="16">
        <f t="shared" ref="BC33" si="81">SUM(BC3:BC32)</f>
        <v>19916.1027232712</v>
      </c>
      <c r="BD33" s="16">
        <f t="shared" ref="BD33" si="82">SUM(BD3:BD32)</f>
        <v>19689.526544295957</v>
      </c>
      <c r="BE33" s="16">
        <f t="shared" ref="BE33" si="83">SUM(BE3:BE32)</f>
        <v>19484.122041521856</v>
      </c>
      <c r="BF33" s="16">
        <f t="shared" ref="BF33" si="84">SUM(BF3:BF32)</f>
        <v>19278.696042623513</v>
      </c>
      <c r="BG33" s="16">
        <f t="shared" ref="BG33" si="85">SUM(BG3:BG32)</f>
        <v>19075.290645921108</v>
      </c>
      <c r="BH33" s="16">
        <f t="shared" ref="BH33" si="86">SUM(BH3:BH32)</f>
        <v>18887.2448225423</v>
      </c>
      <c r="BI33" s="16">
        <f t="shared" ref="BI33" si="87">SUM(BI3:BI32)</f>
        <v>18664.675866047601</v>
      </c>
      <c r="BJ33" s="16">
        <f t="shared" ref="BJ33" si="88">SUM(BJ3:BJ32)</f>
        <v>18460.634434956497</v>
      </c>
      <c r="BK33" s="16">
        <f t="shared" ref="BK33" si="89">SUM(BK3:BK32)</f>
        <v>18258.992379384235</v>
      </c>
      <c r="BL33" s="16">
        <f t="shared" ref="BL33" si="90">SUM(BL3:BL32)</f>
        <v>18072.209600802671</v>
      </c>
      <c r="BM33" s="16">
        <f t="shared" ref="BM33" si="91">SUM(BM3:BM32)</f>
        <v>17851.443807934633</v>
      </c>
    </row>
    <row r="34" spans="2:65">
      <c r="U34" s="6"/>
      <c r="Z34" s="6"/>
    </row>
    <row r="35" spans="2:65">
      <c r="U35" s="6"/>
      <c r="Z35" s="6"/>
    </row>
    <row r="36" spans="2:65">
      <c r="C36" s="6" t="s">
        <v>105</v>
      </c>
      <c r="U36" s="6"/>
      <c r="Z36" s="6"/>
    </row>
    <row r="37" spans="2:65">
      <c r="C37" s="153"/>
      <c r="D37" s="153"/>
      <c r="E37" s="11">
        <v>1990</v>
      </c>
      <c r="F37" s="12">
        <f t="shared" ref="F37" si="92">E37+1</f>
        <v>1991</v>
      </c>
      <c r="G37" s="12">
        <f t="shared" ref="G37" si="93">F37+1</f>
        <v>1992</v>
      </c>
      <c r="H37" s="12">
        <f t="shared" ref="H37" si="94">G37+1</f>
        <v>1993</v>
      </c>
      <c r="I37" s="12">
        <f t="shared" ref="I37" si="95">H37+1</f>
        <v>1994</v>
      </c>
      <c r="J37" s="12">
        <f t="shared" ref="J37" si="96">I37+1</f>
        <v>1995</v>
      </c>
      <c r="K37" s="12">
        <f t="shared" ref="K37" si="97">J37+1</f>
        <v>1996</v>
      </c>
      <c r="L37" s="12">
        <f t="shared" ref="L37" si="98">K37+1</f>
        <v>1997</v>
      </c>
      <c r="M37" s="12">
        <f t="shared" ref="M37" si="99">L37+1</f>
        <v>1998</v>
      </c>
      <c r="N37" s="12">
        <f t="shared" ref="N37" si="100">M37+1</f>
        <v>1999</v>
      </c>
      <c r="O37" s="12">
        <f t="shared" ref="O37" si="101">N37+1</f>
        <v>2000</v>
      </c>
      <c r="P37" s="12">
        <f t="shared" ref="P37" si="102">O37+1</f>
        <v>2001</v>
      </c>
      <c r="Q37" s="12">
        <f t="shared" ref="Q37" si="103">P37+1</f>
        <v>2002</v>
      </c>
      <c r="R37" s="12">
        <f t="shared" ref="R37" si="104">Q37+1</f>
        <v>2003</v>
      </c>
      <c r="S37" s="12">
        <f t="shared" ref="S37" si="105">R37+1</f>
        <v>2004</v>
      </c>
      <c r="T37" s="12">
        <f t="shared" ref="T37" si="106">S37+1</f>
        <v>2005</v>
      </c>
      <c r="U37" s="12">
        <f t="shared" ref="U37" si="107">T37+1</f>
        <v>2006</v>
      </c>
      <c r="V37" s="12">
        <f t="shared" ref="V37" si="108">U37+1</f>
        <v>2007</v>
      </c>
      <c r="W37" s="12">
        <f t="shared" ref="W37" si="109">V37+1</f>
        <v>2008</v>
      </c>
      <c r="X37" s="12">
        <f t="shared" ref="X37" si="110">W37+1</f>
        <v>2009</v>
      </c>
      <c r="Y37" s="12">
        <f t="shared" ref="Y37" si="111">X37+1</f>
        <v>2010</v>
      </c>
      <c r="Z37" s="12">
        <f t="shared" ref="Z37" si="112">Y37+1</f>
        <v>2011</v>
      </c>
      <c r="AA37" s="12">
        <f t="shared" ref="AA37" si="113">Z37+1</f>
        <v>2012</v>
      </c>
      <c r="AB37" s="12">
        <f t="shared" ref="AB37" si="114">AA37+1</f>
        <v>2013</v>
      </c>
      <c r="AC37" s="12">
        <f t="shared" ref="AC37" si="115">AB37+1</f>
        <v>2014</v>
      </c>
      <c r="AD37" s="12">
        <f t="shared" ref="AD37" si="116">AC37+1</f>
        <v>2015</v>
      </c>
      <c r="AE37" s="12">
        <f t="shared" ref="AE37" si="117">AD37+1</f>
        <v>2016</v>
      </c>
      <c r="AF37" s="12">
        <f t="shared" ref="AF37" si="118">AE37+1</f>
        <v>2017</v>
      </c>
      <c r="AG37" s="12">
        <f t="shared" ref="AG37" si="119">AF37+1</f>
        <v>2018</v>
      </c>
      <c r="AH37" s="12">
        <f t="shared" ref="AH37" si="120">AG37+1</f>
        <v>2019</v>
      </c>
      <c r="AI37" s="12">
        <f t="shared" ref="AI37" si="121">AH37+1</f>
        <v>2020</v>
      </c>
      <c r="AJ37" s="12">
        <f t="shared" ref="AJ37" si="122">AI37+1</f>
        <v>2021</v>
      </c>
      <c r="AK37" s="12">
        <f t="shared" ref="AK37" si="123">AJ37+1</f>
        <v>2022</v>
      </c>
      <c r="AL37" s="12">
        <f t="shared" ref="AL37" si="124">AK37+1</f>
        <v>2023</v>
      </c>
      <c r="AM37" s="12">
        <f t="shared" ref="AM37" si="125">AL37+1</f>
        <v>2024</v>
      </c>
      <c r="AN37" s="12">
        <f t="shared" ref="AN37" si="126">AM37+1</f>
        <v>2025</v>
      </c>
      <c r="AO37" s="12">
        <f t="shared" ref="AO37" si="127">AN37+1</f>
        <v>2026</v>
      </c>
      <c r="AP37" s="12">
        <f t="shared" ref="AP37" si="128">AO37+1</f>
        <v>2027</v>
      </c>
      <c r="AQ37" s="12">
        <f t="shared" ref="AQ37" si="129">AP37+1</f>
        <v>2028</v>
      </c>
      <c r="AR37" s="12">
        <f t="shared" ref="AR37" si="130">AQ37+1</f>
        <v>2029</v>
      </c>
      <c r="AS37" s="12">
        <f t="shared" ref="AS37" si="131">AR37+1</f>
        <v>2030</v>
      </c>
      <c r="AT37" s="12">
        <f t="shared" ref="AT37" si="132">AS37+1</f>
        <v>2031</v>
      </c>
      <c r="AU37" s="12">
        <f t="shared" ref="AU37" si="133">AT37+1</f>
        <v>2032</v>
      </c>
      <c r="AV37" s="12">
        <f t="shared" ref="AV37" si="134">AU37+1</f>
        <v>2033</v>
      </c>
      <c r="AW37" s="12">
        <f t="shared" ref="AW37" si="135">AV37+1</f>
        <v>2034</v>
      </c>
      <c r="AX37" s="12">
        <f t="shared" ref="AX37" si="136">AW37+1</f>
        <v>2035</v>
      </c>
      <c r="AY37" s="12">
        <f t="shared" ref="AY37" si="137">AX37+1</f>
        <v>2036</v>
      </c>
      <c r="AZ37" s="12">
        <f t="shared" ref="AZ37" si="138">AY37+1</f>
        <v>2037</v>
      </c>
      <c r="BA37" s="12">
        <f t="shared" ref="BA37" si="139">AZ37+1</f>
        <v>2038</v>
      </c>
      <c r="BB37" s="12">
        <f t="shared" ref="BB37" si="140">BA37+1</f>
        <v>2039</v>
      </c>
      <c r="BC37" s="12">
        <f t="shared" ref="BC37" si="141">BB37+1</f>
        <v>2040</v>
      </c>
      <c r="BD37" s="12">
        <f t="shared" ref="BD37" si="142">BC37+1</f>
        <v>2041</v>
      </c>
      <c r="BE37" s="12">
        <f t="shared" ref="BE37" si="143">BD37+1</f>
        <v>2042</v>
      </c>
      <c r="BF37" s="12">
        <f t="shared" ref="BF37" si="144">BE37+1</f>
        <v>2043</v>
      </c>
      <c r="BG37" s="12">
        <f t="shared" ref="BG37" si="145">BF37+1</f>
        <v>2044</v>
      </c>
      <c r="BH37" s="12">
        <f t="shared" ref="BH37" si="146">BG37+1</f>
        <v>2045</v>
      </c>
      <c r="BI37" s="12">
        <f t="shared" ref="BI37" si="147">BH37+1</f>
        <v>2046</v>
      </c>
      <c r="BJ37" s="12">
        <f t="shared" ref="BJ37" si="148">BI37+1</f>
        <v>2047</v>
      </c>
      <c r="BK37" s="12">
        <f t="shared" ref="BK37" si="149">BJ37+1</f>
        <v>2048</v>
      </c>
      <c r="BL37" s="12">
        <f t="shared" ref="BL37" si="150">BK37+1</f>
        <v>2049</v>
      </c>
      <c r="BM37" s="12">
        <f t="shared" ref="BM37" si="151">BL37+1</f>
        <v>2050</v>
      </c>
    </row>
    <row r="38" spans="2:65">
      <c r="C38" s="164" t="s">
        <v>64</v>
      </c>
      <c r="D38" s="157" t="s">
        <v>106</v>
      </c>
      <c r="E38" s="152">
        <f>E3+E4+SUM(E15:E18)</f>
        <v>9232.1616462689362</v>
      </c>
      <c r="F38" s="152">
        <f t="shared" ref="F38:AH38" si="152">F3+F4+SUM(F15:F18)</f>
        <v>9333.7777085370144</v>
      </c>
      <c r="G38" s="152">
        <f t="shared" si="152"/>
        <v>9296.8264131668038</v>
      </c>
      <c r="H38" s="152">
        <f t="shared" si="152"/>
        <v>9280.4373342071049</v>
      </c>
      <c r="I38" s="152">
        <f t="shared" si="152"/>
        <v>9419.0046918453972</v>
      </c>
      <c r="J38" s="152">
        <f t="shared" si="152"/>
        <v>9607.336796255031</v>
      </c>
      <c r="K38" s="152">
        <f t="shared" si="152"/>
        <v>9982.5119462411276</v>
      </c>
      <c r="L38" s="152">
        <f t="shared" si="152"/>
        <v>10172.631864430043</v>
      </c>
      <c r="M38" s="152">
        <f t="shared" si="152"/>
        <v>10577.308299723085</v>
      </c>
      <c r="N38" s="152">
        <f t="shared" si="152"/>
        <v>10746.940774072991</v>
      </c>
      <c r="O38" s="152">
        <f t="shared" si="152"/>
        <v>11475.232940644626</v>
      </c>
      <c r="P38" s="152">
        <f t="shared" si="152"/>
        <v>11662.315912653803</v>
      </c>
      <c r="Q38" s="152">
        <f t="shared" si="152"/>
        <v>11695.146145025965</v>
      </c>
      <c r="R38" s="152">
        <f t="shared" si="152"/>
        <v>11661.423961485983</v>
      </c>
      <c r="S38" s="152">
        <f t="shared" si="152"/>
        <v>10857.943585967945</v>
      </c>
      <c r="T38" s="152">
        <f t="shared" si="152"/>
        <v>8718.5576944836539</v>
      </c>
      <c r="U38" s="152">
        <f t="shared" si="152"/>
        <v>7147.830762521553</v>
      </c>
      <c r="V38" s="152">
        <f t="shared" si="152"/>
        <v>6751.517729521709</v>
      </c>
      <c r="W38" s="152">
        <f t="shared" si="152"/>
        <v>7182.1121482039798</v>
      </c>
      <c r="X38" s="152">
        <f t="shared" si="152"/>
        <v>6370.0584281682386</v>
      </c>
      <c r="Y38" s="152">
        <f t="shared" si="152"/>
        <v>5833.9376683581995</v>
      </c>
      <c r="Z38" s="152">
        <f t="shared" si="152"/>
        <v>6318.3334374078158</v>
      </c>
      <c r="AA38" s="152">
        <f t="shared" si="152"/>
        <v>7250.7363065747168</v>
      </c>
      <c r="AB38" s="152">
        <f t="shared" si="152"/>
        <v>7058.6207469143628</v>
      </c>
      <c r="AC38" s="152">
        <f t="shared" si="152"/>
        <v>6243.3901247117656</v>
      </c>
      <c r="AD38" s="152">
        <f t="shared" si="152"/>
        <v>6319.2086436373211</v>
      </c>
      <c r="AE38" s="152">
        <f t="shared" si="152"/>
        <v>6259.7645141687026</v>
      </c>
      <c r="AF38" s="152">
        <f t="shared" si="152"/>
        <v>6659.4051956887288</v>
      </c>
      <c r="AG38" s="152">
        <f t="shared" si="152"/>
        <v>6595.175120595427</v>
      </c>
      <c r="AH38" s="152">
        <f t="shared" si="152"/>
        <v>6789.4088196117127</v>
      </c>
      <c r="AI38" s="152">
        <f t="shared" ref="AI38:BM38" si="153">AI3+AI4+SUM(AI15:AI18)</f>
        <v>6510.5029438018855</v>
      </c>
      <c r="AJ38" s="152">
        <f t="shared" si="153"/>
        <v>6283.2940740392905</v>
      </c>
      <c r="AK38" s="152">
        <f t="shared" si="153"/>
        <v>6069.5634915820165</v>
      </c>
      <c r="AL38" s="152">
        <f t="shared" si="153"/>
        <v>5853.5714805398775</v>
      </c>
      <c r="AM38" s="152">
        <f t="shared" si="153"/>
        <v>5652.7422532749615</v>
      </c>
      <c r="AN38" s="152">
        <f t="shared" si="153"/>
        <v>5417.1063621576213</v>
      </c>
      <c r="AO38" s="152">
        <f t="shared" si="153"/>
        <v>5202.5753812277308</v>
      </c>
      <c r="AP38" s="152">
        <f t="shared" si="153"/>
        <v>4986.7267930125581</v>
      </c>
      <c r="AQ38" s="152">
        <f t="shared" si="153"/>
        <v>4785.5820750791745</v>
      </c>
      <c r="AR38" s="152">
        <f t="shared" si="153"/>
        <v>4551.4353867247155</v>
      </c>
      <c r="AS38" s="152">
        <f t="shared" si="153"/>
        <v>4331.8666416378619</v>
      </c>
      <c r="AT38" s="152">
        <f t="shared" si="153"/>
        <v>4212.1158325083061</v>
      </c>
      <c r="AU38" s="152">
        <f t="shared" si="153"/>
        <v>4127.9362856811003</v>
      </c>
      <c r="AV38" s="152">
        <f t="shared" si="153"/>
        <v>4021.7196270511495</v>
      </c>
      <c r="AW38" s="152">
        <f t="shared" si="153"/>
        <v>3932.894939739967</v>
      </c>
      <c r="AX38" s="152">
        <f t="shared" si="153"/>
        <v>3844.8583012544036</v>
      </c>
      <c r="AY38" s="152">
        <f t="shared" si="153"/>
        <v>3780.3283001505552</v>
      </c>
      <c r="AZ38" s="152">
        <f t="shared" si="153"/>
        <v>3688.720876063815</v>
      </c>
      <c r="BA38" s="152">
        <f t="shared" si="153"/>
        <v>3611.5093289439192</v>
      </c>
      <c r="BB38" s="152">
        <f t="shared" si="153"/>
        <v>3534.3125559969726</v>
      </c>
      <c r="BC38" s="152">
        <f t="shared" si="153"/>
        <v>3470.7458582328763</v>
      </c>
      <c r="BD38" s="152">
        <f t="shared" si="153"/>
        <v>3379.6411240678772</v>
      </c>
      <c r="BE38" s="152">
        <f t="shared" si="153"/>
        <v>3301.7607897570938</v>
      </c>
      <c r="BF38" s="152">
        <f t="shared" si="153"/>
        <v>3223.8617960357092</v>
      </c>
      <c r="BG38" s="152">
        <f t="shared" si="153"/>
        <v>3145.9894537641335</v>
      </c>
      <c r="BH38" s="152">
        <f t="shared" si="153"/>
        <v>3081.2159821783957</v>
      </c>
      <c r="BI38" s="152">
        <f t="shared" si="153"/>
        <v>2990.8575993941395</v>
      </c>
      <c r="BJ38" s="152">
        <f t="shared" si="153"/>
        <v>2913.266768423855</v>
      </c>
      <c r="BK38" s="152">
        <f t="shared" si="153"/>
        <v>2835.96404498641</v>
      </c>
      <c r="BL38" s="152">
        <f t="shared" si="153"/>
        <v>2771.2850893571972</v>
      </c>
      <c r="BM38" s="152">
        <f t="shared" si="153"/>
        <v>2682.4338121707074</v>
      </c>
    </row>
    <row r="39" spans="2:65">
      <c r="C39" s="165"/>
      <c r="D39" s="157" t="s">
        <v>80</v>
      </c>
      <c r="E39" s="152">
        <f>E5</f>
        <v>1275.5426529059864</v>
      </c>
      <c r="F39" s="152">
        <f t="shared" ref="F39:AH39" si="154">F5</f>
        <v>1311.1944282400343</v>
      </c>
      <c r="G39" s="152">
        <f t="shared" si="154"/>
        <v>1320.8706222686255</v>
      </c>
      <c r="H39" s="152">
        <f t="shared" si="154"/>
        <v>1334.3982488447105</v>
      </c>
      <c r="I39" s="152">
        <f t="shared" si="154"/>
        <v>1357.9482982640916</v>
      </c>
      <c r="J39" s="152">
        <f t="shared" si="154"/>
        <v>1375.8674545055353</v>
      </c>
      <c r="K39" s="152">
        <f t="shared" si="154"/>
        <v>1399.2548904221835</v>
      </c>
      <c r="L39" s="152">
        <f t="shared" si="154"/>
        <v>1420.9146264911915</v>
      </c>
      <c r="M39" s="152">
        <f t="shared" si="154"/>
        <v>1430.8892020422754</v>
      </c>
      <c r="N39" s="152">
        <f t="shared" si="154"/>
        <v>1464.7364664660388</v>
      </c>
      <c r="O39" s="152">
        <f t="shared" si="154"/>
        <v>1510.7735527536875</v>
      </c>
      <c r="P39" s="152">
        <f t="shared" si="154"/>
        <v>1542.1300483328871</v>
      </c>
      <c r="Q39" s="152">
        <f t="shared" si="154"/>
        <v>1578.0913580178299</v>
      </c>
      <c r="R39" s="152">
        <f t="shared" si="154"/>
        <v>1609.4307689528137</v>
      </c>
      <c r="S39" s="152">
        <f t="shared" si="154"/>
        <v>1582.2238319599551</v>
      </c>
      <c r="T39" s="152">
        <f t="shared" si="154"/>
        <v>1543.4482078498968</v>
      </c>
      <c r="U39" s="152">
        <f t="shared" si="154"/>
        <v>1464.1363776805536</v>
      </c>
      <c r="V39" s="152">
        <f t="shared" si="154"/>
        <v>1446.5940084662698</v>
      </c>
      <c r="W39" s="152">
        <f t="shared" si="154"/>
        <v>1354.9790014592413</v>
      </c>
      <c r="X39" s="152">
        <f t="shared" si="154"/>
        <v>1244.9415021160139</v>
      </c>
      <c r="Y39" s="152">
        <f t="shared" si="154"/>
        <v>1286.9243270305574</v>
      </c>
      <c r="Z39" s="152">
        <f t="shared" si="154"/>
        <v>1335.5476815901072</v>
      </c>
      <c r="AA39" s="152">
        <f t="shared" si="154"/>
        <v>1390.0435952743896</v>
      </c>
      <c r="AB39" s="152">
        <f t="shared" si="154"/>
        <v>1344.6448371790505</v>
      </c>
      <c r="AC39" s="152">
        <f t="shared" si="154"/>
        <v>1305.2598462533304</v>
      </c>
      <c r="AD39" s="152">
        <f t="shared" si="154"/>
        <v>1243.6511160906628</v>
      </c>
      <c r="AE39" s="152">
        <f t="shared" si="154"/>
        <v>1226.2138756514362</v>
      </c>
      <c r="AF39" s="152">
        <f t="shared" si="154"/>
        <v>1163.7269111393109</v>
      </c>
      <c r="AG39" s="152">
        <f t="shared" si="154"/>
        <v>1177.7717217753116</v>
      </c>
      <c r="AH39" s="152">
        <f t="shared" si="154"/>
        <v>1191.5125058879783</v>
      </c>
      <c r="AI39" s="152">
        <f t="shared" ref="AI39:BM39" si="155">AI5</f>
        <v>1185.099569003974</v>
      </c>
      <c r="AJ39" s="152">
        <f t="shared" si="155"/>
        <v>1175.900610610611</v>
      </c>
      <c r="AK39" s="152">
        <f t="shared" si="155"/>
        <v>1169.5628648925506</v>
      </c>
      <c r="AL39" s="152">
        <f t="shared" si="155"/>
        <v>1162.8851612873116</v>
      </c>
      <c r="AM39" s="152">
        <f t="shared" si="155"/>
        <v>1159.0703215008969</v>
      </c>
      <c r="AN39" s="152">
        <f t="shared" si="155"/>
        <v>1148.650231575067</v>
      </c>
      <c r="AO39" s="152">
        <f t="shared" si="155"/>
        <v>1141.0326418508591</v>
      </c>
      <c r="AP39" s="152">
        <f t="shared" si="155"/>
        <v>1133.194727891334</v>
      </c>
      <c r="AQ39" s="152">
        <f t="shared" si="155"/>
        <v>1128.226072733841</v>
      </c>
      <c r="AR39" s="152">
        <f t="shared" si="155"/>
        <v>1116.8862252301408</v>
      </c>
      <c r="AS39" s="152">
        <f t="shared" si="155"/>
        <v>1108.4266321990071</v>
      </c>
      <c r="AT39" s="152">
        <f t="shared" si="155"/>
        <v>1099.9712094088814</v>
      </c>
      <c r="AU39" s="152">
        <f t="shared" si="155"/>
        <v>1094.3152968028653</v>
      </c>
      <c r="AV39" s="152">
        <f t="shared" si="155"/>
        <v>1082.491281377658</v>
      </c>
      <c r="AW39" s="152">
        <f t="shared" si="155"/>
        <v>1073.4784935917571</v>
      </c>
      <c r="AX39" s="152">
        <f t="shared" si="155"/>
        <v>1064.2986422281235</v>
      </c>
      <c r="AY39" s="152">
        <f t="shared" si="155"/>
        <v>1058.4111687361096</v>
      </c>
      <c r="AZ39" s="152">
        <f t="shared" si="155"/>
        <v>1046.5964356146756</v>
      </c>
      <c r="BA39" s="152">
        <f t="shared" si="155"/>
        <v>1037.5401053388273</v>
      </c>
      <c r="BB39" s="152">
        <f t="shared" si="155"/>
        <v>1028.3660608616299</v>
      </c>
      <c r="BC39" s="152">
        <f t="shared" si="155"/>
        <v>1021.8830579205179</v>
      </c>
      <c r="BD39" s="152">
        <f t="shared" si="155"/>
        <v>1010.5237522167376</v>
      </c>
      <c r="BE39" s="152">
        <f t="shared" si="155"/>
        <v>1001.8882859841674</v>
      </c>
      <c r="BF39" s="152">
        <f t="shared" si="155"/>
        <v>993.21000725090937</v>
      </c>
      <c r="BG39" s="152">
        <f t="shared" si="155"/>
        <v>984.23935453126285</v>
      </c>
      <c r="BH39" s="152">
        <f t="shared" si="155"/>
        <v>978.74148673665877</v>
      </c>
      <c r="BI39" s="152">
        <f t="shared" si="155"/>
        <v>966.93155854964095</v>
      </c>
      <c r="BJ39" s="152">
        <f t="shared" si="155"/>
        <v>958.07620035725711</v>
      </c>
      <c r="BK39" s="152">
        <f t="shared" si="155"/>
        <v>948.97745078754122</v>
      </c>
      <c r="BL39" s="152">
        <f t="shared" si="155"/>
        <v>943.27534820826565</v>
      </c>
      <c r="BM39" s="152">
        <f t="shared" si="155"/>
        <v>931.6438997130997</v>
      </c>
    </row>
    <row r="40" spans="2:65">
      <c r="C40" s="165"/>
      <c r="D40" s="157" t="s">
        <v>41</v>
      </c>
      <c r="E40" s="152">
        <f>E6</f>
        <v>331.80951208791208</v>
      </c>
      <c r="F40" s="152">
        <f t="shared" ref="F40:AH40" si="156">F6</f>
        <v>329.36973626373623</v>
      </c>
      <c r="G40" s="152">
        <f t="shared" si="156"/>
        <v>347.66805494505491</v>
      </c>
      <c r="H40" s="152">
        <f t="shared" si="156"/>
        <v>374.50558901098901</v>
      </c>
      <c r="I40" s="152">
        <f t="shared" si="156"/>
        <v>400.12323516483514</v>
      </c>
      <c r="J40" s="152">
        <f t="shared" si="156"/>
        <v>406.22267472527471</v>
      </c>
      <c r="K40" s="152">
        <f t="shared" si="156"/>
        <v>434.28009670329669</v>
      </c>
      <c r="L40" s="152">
        <f t="shared" si="156"/>
        <v>458.67785494505495</v>
      </c>
      <c r="M40" s="152">
        <f t="shared" si="156"/>
        <v>423.30110549450546</v>
      </c>
      <c r="N40" s="152">
        <f t="shared" si="156"/>
        <v>424.57344858681319</v>
      </c>
      <c r="O40" s="152">
        <f t="shared" si="156"/>
        <v>414.9814699340659</v>
      </c>
      <c r="P40" s="152">
        <f t="shared" si="156"/>
        <v>418.87535214945052</v>
      </c>
      <c r="Q40" s="152">
        <f t="shared" si="156"/>
        <v>449.02854156043958</v>
      </c>
      <c r="R40" s="152">
        <f t="shared" si="156"/>
        <v>536.0199684593407</v>
      </c>
      <c r="S40" s="152">
        <f t="shared" si="156"/>
        <v>542.73545141538466</v>
      </c>
      <c r="T40" s="152">
        <f t="shared" si="156"/>
        <v>539.22778356235347</v>
      </c>
      <c r="U40" s="152">
        <f t="shared" si="156"/>
        <v>547.3671339483634</v>
      </c>
      <c r="V40" s="152">
        <f t="shared" si="156"/>
        <v>558.50213181333561</v>
      </c>
      <c r="W40" s="152">
        <f t="shared" si="156"/>
        <v>572.34551732392902</v>
      </c>
      <c r="X40" s="152">
        <f t="shared" si="156"/>
        <v>583.91774542856967</v>
      </c>
      <c r="Y40" s="152">
        <f t="shared" si="156"/>
        <v>589.5490218871621</v>
      </c>
      <c r="Z40" s="152">
        <f t="shared" si="156"/>
        <v>601.99531380374879</v>
      </c>
      <c r="AA40" s="152">
        <f t="shared" si="156"/>
        <v>616.1686636261893</v>
      </c>
      <c r="AB40" s="152">
        <f t="shared" si="156"/>
        <v>628.14410856566053</v>
      </c>
      <c r="AC40" s="152">
        <f t="shared" si="156"/>
        <v>640.74437058328124</v>
      </c>
      <c r="AD40" s="152">
        <f t="shared" si="156"/>
        <v>639.18836660022771</v>
      </c>
      <c r="AE40" s="152">
        <f t="shared" si="156"/>
        <v>655.60311153896998</v>
      </c>
      <c r="AF40" s="152">
        <f t="shared" si="156"/>
        <v>666.38893626122604</v>
      </c>
      <c r="AG40" s="152">
        <f t="shared" si="156"/>
        <v>678.79935752507288</v>
      </c>
      <c r="AH40" s="152">
        <f t="shared" si="156"/>
        <v>687.93760241249822</v>
      </c>
      <c r="AI40" s="152">
        <f t="shared" ref="AI40:BM40" si="157">AI6</f>
        <v>701.95042891872731</v>
      </c>
      <c r="AJ40" s="152">
        <f t="shared" si="157"/>
        <v>708.79761798495804</v>
      </c>
      <c r="AK40" s="152">
        <f t="shared" si="157"/>
        <v>717.56712864691758</v>
      </c>
      <c r="AL40" s="152">
        <f t="shared" si="157"/>
        <v>726.33663930887678</v>
      </c>
      <c r="AM40" s="152">
        <f t="shared" si="157"/>
        <v>737.12013942281101</v>
      </c>
      <c r="AN40" s="152">
        <f t="shared" si="157"/>
        <v>743.87566063279542</v>
      </c>
      <c r="AO40" s="152">
        <f t="shared" si="157"/>
        <v>753.65796455879592</v>
      </c>
      <c r="AP40" s="152">
        <f t="shared" si="157"/>
        <v>763.39241601694653</v>
      </c>
      <c r="AQ40" s="152">
        <f t="shared" si="157"/>
        <v>775.24502327639857</v>
      </c>
      <c r="AR40" s="152">
        <f t="shared" si="157"/>
        <v>782.86131893324728</v>
      </c>
      <c r="AS40" s="152">
        <f t="shared" si="157"/>
        <v>792.59577039139765</v>
      </c>
      <c r="AT40" s="152">
        <f t="shared" si="157"/>
        <v>800.59926184939445</v>
      </c>
      <c r="AU40" s="152">
        <f t="shared" si="157"/>
        <v>810.77723856859404</v>
      </c>
      <c r="AV40" s="152">
        <f t="shared" si="157"/>
        <v>816.52473857430402</v>
      </c>
      <c r="AW40" s="152">
        <f t="shared" si="157"/>
        <v>824.48747693675909</v>
      </c>
      <c r="AX40" s="152">
        <f t="shared" si="157"/>
        <v>832.45021529921394</v>
      </c>
      <c r="AY40" s="152">
        <f t="shared" si="157"/>
        <v>837.92737693260472</v>
      </c>
      <c r="AZ40" s="152">
        <f t="shared" si="157"/>
        <v>838.78998033586311</v>
      </c>
      <c r="BA40" s="152">
        <f t="shared" si="157"/>
        <v>841.94200280177859</v>
      </c>
      <c r="BB40" s="152">
        <f t="shared" si="157"/>
        <v>845.09402526769406</v>
      </c>
      <c r="BC40" s="152">
        <f t="shared" si="157"/>
        <v>850.5700095082226</v>
      </c>
      <c r="BD40" s="152">
        <f t="shared" si="157"/>
        <v>844.68077032360122</v>
      </c>
      <c r="BE40" s="152">
        <f t="shared" si="157"/>
        <v>841.15867119112193</v>
      </c>
      <c r="BF40" s="152">
        <f t="shared" si="157"/>
        <v>837.63657205864251</v>
      </c>
      <c r="BG40" s="152">
        <f t="shared" si="157"/>
        <v>836.39971805746791</v>
      </c>
      <c r="BH40" s="152">
        <f t="shared" si="157"/>
        <v>830.59237379368392</v>
      </c>
      <c r="BI40" s="152">
        <f t="shared" si="157"/>
        <v>828.49625201871993</v>
      </c>
      <c r="BJ40" s="152">
        <f t="shared" si="157"/>
        <v>826.43035197597044</v>
      </c>
      <c r="BK40" s="152">
        <f t="shared" si="157"/>
        <v>826.62298467824394</v>
      </c>
      <c r="BL40" s="152">
        <f t="shared" si="157"/>
        <v>822.2985518904718</v>
      </c>
      <c r="BM40" s="152">
        <f t="shared" si="157"/>
        <v>820.23265184772265</v>
      </c>
    </row>
    <row r="41" spans="2:65">
      <c r="C41" s="166"/>
      <c r="D41" s="157" t="s">
        <v>40</v>
      </c>
      <c r="E41" s="152">
        <f>E7</f>
        <v>1098.7896330044996</v>
      </c>
      <c r="F41" s="152">
        <f t="shared" ref="F41:AH41" si="158">F7</f>
        <v>1147.6524301523182</v>
      </c>
      <c r="G41" s="152">
        <f t="shared" si="158"/>
        <v>1189.8859358425786</v>
      </c>
      <c r="H41" s="152">
        <f t="shared" si="158"/>
        <v>1142.6250280895895</v>
      </c>
      <c r="I41" s="152">
        <f t="shared" si="158"/>
        <v>1175.450719146402</v>
      </c>
      <c r="J41" s="152">
        <f t="shared" si="158"/>
        <v>1227.6226453054778</v>
      </c>
      <c r="K41" s="152">
        <f t="shared" si="158"/>
        <v>1278.3805892860146</v>
      </c>
      <c r="L41" s="152">
        <f t="shared" si="158"/>
        <v>1347.4106870546009</v>
      </c>
      <c r="M41" s="152">
        <f t="shared" si="158"/>
        <v>1348.3517051406402</v>
      </c>
      <c r="N41" s="152">
        <f t="shared" si="158"/>
        <v>1295.1757241379312</v>
      </c>
      <c r="O41" s="152">
        <f t="shared" si="158"/>
        <v>1092.1530841121496</v>
      </c>
      <c r="P41" s="152">
        <f t="shared" si="158"/>
        <v>1074.6870870755881</v>
      </c>
      <c r="Q41" s="152">
        <f t="shared" si="158"/>
        <v>1145.1454446529081</v>
      </c>
      <c r="R41" s="152">
        <f t="shared" si="158"/>
        <v>1184.4209887139277</v>
      </c>
      <c r="S41" s="152">
        <f t="shared" si="158"/>
        <v>723.43197124144012</v>
      </c>
      <c r="T41" s="152">
        <f t="shared" si="158"/>
        <v>1367.1610952975141</v>
      </c>
      <c r="U41" s="152">
        <f t="shared" si="158"/>
        <v>1628.4446946263708</v>
      </c>
      <c r="V41" s="152">
        <f t="shared" si="158"/>
        <v>1385.3631292341363</v>
      </c>
      <c r="W41" s="152">
        <f t="shared" si="158"/>
        <v>1752.2005105044766</v>
      </c>
      <c r="X41" s="152">
        <f t="shared" si="158"/>
        <v>1964.0791636660322</v>
      </c>
      <c r="Y41" s="152">
        <f t="shared" si="158"/>
        <v>1792.7757869773818</v>
      </c>
      <c r="Z41" s="152">
        <f t="shared" si="158"/>
        <v>1571.9984237780959</v>
      </c>
      <c r="AA41" s="152">
        <f t="shared" si="158"/>
        <v>1380.4865124407854</v>
      </c>
      <c r="AB41" s="152">
        <f t="shared" si="158"/>
        <v>1338.3399659979598</v>
      </c>
      <c r="AC41" s="152">
        <f t="shared" si="158"/>
        <v>1275.9788314651323</v>
      </c>
      <c r="AD41" s="152">
        <f t="shared" si="158"/>
        <v>1449.9796718528996</v>
      </c>
      <c r="AE41" s="152">
        <f t="shared" si="158"/>
        <v>1358.3277963224893</v>
      </c>
      <c r="AF41" s="152">
        <f t="shared" si="158"/>
        <v>1370.0780367751061</v>
      </c>
      <c r="AG41" s="152">
        <f t="shared" si="158"/>
        <v>1202.0495983026874</v>
      </c>
      <c r="AH41" s="152">
        <f t="shared" si="158"/>
        <v>1207.9247185289958</v>
      </c>
      <c r="AI41" s="152">
        <f t="shared" ref="AI41:BM41" si="159">AI7</f>
        <v>1203.4026091674637</v>
      </c>
      <c r="AJ41" s="152">
        <f t="shared" si="159"/>
        <v>1195.4352674181646</v>
      </c>
      <c r="AK41" s="152">
        <f t="shared" si="159"/>
        <v>1190.3987536961813</v>
      </c>
      <c r="AL41" s="152">
        <f t="shared" si="159"/>
        <v>1185.0395277155596</v>
      </c>
      <c r="AM41" s="152">
        <f t="shared" si="159"/>
        <v>1182.6229382420656</v>
      </c>
      <c r="AN41" s="152">
        <f t="shared" si="159"/>
        <v>1173.4861703034589</v>
      </c>
      <c r="AO41" s="152">
        <f t="shared" si="159"/>
        <v>1167.3478862871841</v>
      </c>
      <c r="AP41" s="152">
        <f t="shared" si="159"/>
        <v>1160.9951087432758</v>
      </c>
      <c r="AQ41" s="152">
        <f t="shared" si="159"/>
        <v>1157.6026757037851</v>
      </c>
      <c r="AR41" s="152">
        <f t="shared" si="159"/>
        <v>1147.6889736932931</v>
      </c>
      <c r="AS41" s="152">
        <f t="shared" si="159"/>
        <v>1140.7460540614584</v>
      </c>
      <c r="AT41" s="152">
        <f t="shared" si="159"/>
        <v>1133.6137109522324</v>
      </c>
      <c r="AU41" s="152">
        <f t="shared" si="159"/>
        <v>1129.3817950926318</v>
      </c>
      <c r="AV41" s="152">
        <f t="shared" si="159"/>
        <v>1118.799705267769</v>
      </c>
      <c r="AW41" s="152">
        <f t="shared" si="159"/>
        <v>1111.1337186559567</v>
      </c>
      <c r="AX41" s="152">
        <f t="shared" si="159"/>
        <v>1103.3091433879035</v>
      </c>
      <c r="AY41" s="152">
        <f t="shared" si="159"/>
        <v>1098.3322402253493</v>
      </c>
      <c r="AZ41" s="152">
        <f t="shared" si="159"/>
        <v>1087.2132231061967</v>
      </c>
      <c r="BA41" s="152">
        <f t="shared" si="159"/>
        <v>1078.9684515797148</v>
      </c>
      <c r="BB41" s="152">
        <f t="shared" si="159"/>
        <v>1070.6119373426679</v>
      </c>
      <c r="BC41" s="152">
        <f t="shared" si="159"/>
        <v>1065.0695836399475</v>
      </c>
      <c r="BD41" s="152">
        <f t="shared" si="159"/>
        <v>1053.6285775017677</v>
      </c>
      <c r="BE41" s="152">
        <f t="shared" si="159"/>
        <v>1045.037689895873</v>
      </c>
      <c r="BF41" s="152">
        <f t="shared" si="159"/>
        <v>1036.4061616126585</v>
      </c>
      <c r="BG41" s="152">
        <f t="shared" si="159"/>
        <v>1027.7523977845021</v>
      </c>
      <c r="BH41" s="152">
        <f t="shared" si="159"/>
        <v>1021.8846355799973</v>
      </c>
      <c r="BI41" s="152">
        <f t="shared" si="159"/>
        <v>1010.4396320390057</v>
      </c>
      <c r="BJ41" s="152">
        <f t="shared" si="159"/>
        <v>1001.8026932980426</v>
      </c>
      <c r="BK41" s="152">
        <f t="shared" si="159"/>
        <v>993.18703249888097</v>
      </c>
      <c r="BL41" s="152">
        <f t="shared" si="159"/>
        <v>987.2910663632357</v>
      </c>
      <c r="BM41" s="152">
        <f t="shared" si="159"/>
        <v>976.01886482772966</v>
      </c>
    </row>
    <row r="42" spans="2:65">
      <c r="C42" s="164" t="s">
        <v>66</v>
      </c>
      <c r="D42" s="157" t="s">
        <v>44</v>
      </c>
      <c r="E42" s="152">
        <f>E8+E19</f>
        <v>7282.612405499578</v>
      </c>
      <c r="F42" s="152">
        <f t="shared" ref="F42:AH42" si="160">F8+F19</f>
        <v>7378.0677489838454</v>
      </c>
      <c r="G42" s="152">
        <f t="shared" si="160"/>
        <v>8725.2252760366118</v>
      </c>
      <c r="H42" s="152">
        <f t="shared" si="160"/>
        <v>7401.3832295257162</v>
      </c>
      <c r="I42" s="152">
        <f t="shared" si="160"/>
        <v>9389.168243630349</v>
      </c>
      <c r="J42" s="152">
        <f t="shared" si="160"/>
        <v>8588.6014115819962</v>
      </c>
      <c r="K42" s="152">
        <f t="shared" si="160"/>
        <v>8075.0676093533239</v>
      </c>
      <c r="L42" s="152">
        <f t="shared" si="160"/>
        <v>8573.4357565493847</v>
      </c>
      <c r="M42" s="152">
        <f t="shared" si="160"/>
        <v>8276.4796734782831</v>
      </c>
      <c r="N42" s="152">
        <f t="shared" si="160"/>
        <v>8054.2111510202622</v>
      </c>
      <c r="O42" s="152">
        <f t="shared" si="160"/>
        <v>8976.8493481256919</v>
      </c>
      <c r="P42" s="152">
        <f t="shared" si="160"/>
        <v>8504.7967378911362</v>
      </c>
      <c r="Q42" s="152">
        <f t="shared" si="160"/>
        <v>8760.9711754173186</v>
      </c>
      <c r="R42" s="152">
        <f t="shared" si="160"/>
        <v>8959.2106808607296</v>
      </c>
      <c r="S42" s="152">
        <f t="shared" si="160"/>
        <v>9162.419689020302</v>
      </c>
      <c r="T42" s="152">
        <f t="shared" si="160"/>
        <v>9593.4352061486534</v>
      </c>
      <c r="U42" s="152">
        <f t="shared" si="160"/>
        <v>9280.5213349753412</v>
      </c>
      <c r="V42" s="152">
        <f t="shared" si="160"/>
        <v>9685.8469017673815</v>
      </c>
      <c r="W42" s="152">
        <f t="shared" si="160"/>
        <v>8567.8361304919454</v>
      </c>
      <c r="X42" s="152">
        <f t="shared" si="160"/>
        <v>7798.4170217310784</v>
      </c>
      <c r="Y42" s="152">
        <f t="shared" si="160"/>
        <v>9081.9861881832185</v>
      </c>
      <c r="Z42" s="152">
        <f t="shared" si="160"/>
        <v>8868.4151321788886</v>
      </c>
      <c r="AA42" s="152">
        <f t="shared" si="160"/>
        <v>9487.3065233105172</v>
      </c>
      <c r="AB42" s="152">
        <f t="shared" si="160"/>
        <v>8600.1065423029358</v>
      </c>
      <c r="AC42" s="152">
        <f t="shared" si="160"/>
        <v>8756.7233378373257</v>
      </c>
      <c r="AD42" s="152">
        <f t="shared" si="160"/>
        <v>8508.2839888076178</v>
      </c>
      <c r="AE42" s="152">
        <f t="shared" si="160"/>
        <v>8710.1038647840651</v>
      </c>
      <c r="AF42" s="152">
        <f t="shared" si="160"/>
        <v>8496.3691878342452</v>
      </c>
      <c r="AG42" s="152">
        <f t="shared" si="160"/>
        <v>8942.5975301444996</v>
      </c>
      <c r="AH42" s="152">
        <f t="shared" si="160"/>
        <v>8902.1980058714398</v>
      </c>
      <c r="AI42" s="152">
        <f t="shared" ref="AI42:BM42" si="161">AI8+AI19</f>
        <v>8823.0636406200065</v>
      </c>
      <c r="AJ42" s="152">
        <f t="shared" si="161"/>
        <v>8691.5805271207646</v>
      </c>
      <c r="AK42" s="152">
        <f t="shared" si="161"/>
        <v>8560.1460783110015</v>
      </c>
      <c r="AL42" s="152">
        <f t="shared" si="161"/>
        <v>8426.0025356150691</v>
      </c>
      <c r="AM42" s="152">
        <f t="shared" si="161"/>
        <v>8294.6654161842634</v>
      </c>
      <c r="AN42" s="152">
        <f t="shared" si="161"/>
        <v>8160.6192028672967</v>
      </c>
      <c r="AO42" s="152">
        <f t="shared" si="161"/>
        <v>8029.3794128154605</v>
      </c>
      <c r="AP42" s="152">
        <f t="shared" si="161"/>
        <v>7895.4305288774522</v>
      </c>
      <c r="AQ42" s="152">
        <f t="shared" si="161"/>
        <v>7764.2880682045761</v>
      </c>
      <c r="AR42" s="152">
        <f t="shared" si="161"/>
        <v>7633.1942722211788</v>
      </c>
      <c r="AS42" s="152">
        <f t="shared" si="161"/>
        <v>7499.3913823516177</v>
      </c>
      <c r="AT42" s="152">
        <f t="shared" si="161"/>
        <v>7440.8403118161059</v>
      </c>
      <c r="AU42" s="152">
        <f t="shared" si="161"/>
        <v>7382.3367542087208</v>
      </c>
      <c r="AV42" s="152">
        <f t="shared" si="161"/>
        <v>7323.8807095294542</v>
      </c>
      <c r="AW42" s="152">
        <f t="shared" si="161"/>
        <v>7265.4721777783134</v>
      </c>
      <c r="AX42" s="152">
        <f t="shared" si="161"/>
        <v>7207.1111589552966</v>
      </c>
      <c r="AY42" s="152">
        <f t="shared" si="161"/>
        <v>7148.7976530604028</v>
      </c>
      <c r="AZ42" s="152">
        <f t="shared" si="161"/>
        <v>7090.5316600936339</v>
      </c>
      <c r="BA42" s="152">
        <f t="shared" si="161"/>
        <v>7032.3131800549882</v>
      </c>
      <c r="BB42" s="152">
        <f t="shared" si="161"/>
        <v>6974.1422129444672</v>
      </c>
      <c r="BC42" s="152">
        <f t="shared" si="161"/>
        <v>6916.0187587620676</v>
      </c>
      <c r="BD42" s="152">
        <f t="shared" si="161"/>
        <v>6908.7151321663241</v>
      </c>
      <c r="BE42" s="152">
        <f t="shared" si="161"/>
        <v>6901.4157423542501</v>
      </c>
      <c r="BF42" s="152">
        <f t="shared" si="161"/>
        <v>6894.1205893258493</v>
      </c>
      <c r="BG42" s="152">
        <f t="shared" si="161"/>
        <v>6886.8296730811144</v>
      </c>
      <c r="BH42" s="152">
        <f t="shared" si="161"/>
        <v>6879.5429936200544</v>
      </c>
      <c r="BI42" s="152">
        <f t="shared" si="161"/>
        <v>6872.260550942663</v>
      </c>
      <c r="BJ42" s="152">
        <f t="shared" si="161"/>
        <v>6864.9823450489439</v>
      </c>
      <c r="BK42" s="152">
        <f t="shared" si="161"/>
        <v>6857.7083759388934</v>
      </c>
      <c r="BL42" s="152">
        <f t="shared" si="161"/>
        <v>6850.4386436125151</v>
      </c>
      <c r="BM42" s="152">
        <f t="shared" si="161"/>
        <v>6843.1731480698072</v>
      </c>
    </row>
    <row r="43" spans="2:65">
      <c r="C43" s="166"/>
      <c r="D43" s="157" t="s">
        <v>48</v>
      </c>
      <c r="E43" s="152">
        <f>E9+SUM(E20:E26)</f>
        <v>2216.5105526666671</v>
      </c>
      <c r="F43" s="152">
        <f t="shared" ref="F43:AH43" si="162">F9+SUM(F20:F26)</f>
        <v>2110.0364926666666</v>
      </c>
      <c r="G43" s="152">
        <f t="shared" si="162"/>
        <v>2492.733628</v>
      </c>
      <c r="H43" s="152">
        <f t="shared" si="162"/>
        <v>2834.2506500000004</v>
      </c>
      <c r="I43" s="152">
        <f t="shared" si="162"/>
        <v>4092.6170978</v>
      </c>
      <c r="J43" s="152">
        <f t="shared" si="162"/>
        <v>4663.3387672666677</v>
      </c>
      <c r="K43" s="152">
        <f t="shared" si="162"/>
        <v>4439.1904274666667</v>
      </c>
      <c r="L43" s="152">
        <f t="shared" si="162"/>
        <v>5474.4753961333327</v>
      </c>
      <c r="M43" s="152">
        <f t="shared" si="162"/>
        <v>5909.8705409333334</v>
      </c>
      <c r="N43" s="152">
        <f t="shared" si="162"/>
        <v>5379.039198866667</v>
      </c>
      <c r="O43" s="152">
        <f t="shared" si="162"/>
        <v>5017.8835168927662</v>
      </c>
      <c r="P43" s="152">
        <f t="shared" si="162"/>
        <v>5046.3833209284385</v>
      </c>
      <c r="Q43" s="152">
        <f t="shared" si="162"/>
        <v>5003.1664044374702</v>
      </c>
      <c r="R43" s="152">
        <f t="shared" si="162"/>
        <v>5691.6781079468328</v>
      </c>
      <c r="S43" s="152">
        <f t="shared" si="162"/>
        <v>5893.386992025944</v>
      </c>
      <c r="T43" s="152">
        <f t="shared" si="162"/>
        <v>5877.9501864007107</v>
      </c>
      <c r="U43" s="152">
        <f t="shared" si="162"/>
        <v>5785.5826473137558</v>
      </c>
      <c r="V43" s="152">
        <f t="shared" si="162"/>
        <v>6379.2568723233544</v>
      </c>
      <c r="W43" s="152">
        <f t="shared" si="162"/>
        <v>6895.6418841574896</v>
      </c>
      <c r="X43" s="152">
        <f t="shared" si="162"/>
        <v>5533.0483616448637</v>
      </c>
      <c r="Y43" s="152">
        <f t="shared" si="162"/>
        <v>6202.0205188514929</v>
      </c>
      <c r="Z43" s="152">
        <f t="shared" si="162"/>
        <v>5614.3751218124853</v>
      </c>
      <c r="AA43" s="152">
        <f t="shared" si="162"/>
        <v>6001.7040705544468</v>
      </c>
      <c r="AB43" s="152">
        <f t="shared" si="162"/>
        <v>6448.1286375535537</v>
      </c>
      <c r="AC43" s="152">
        <f t="shared" si="162"/>
        <v>6259.9274720736048</v>
      </c>
      <c r="AD43" s="152">
        <f t="shared" si="162"/>
        <v>6775.2556823284322</v>
      </c>
      <c r="AE43" s="152">
        <f t="shared" si="162"/>
        <v>6796.8832012960684</v>
      </c>
      <c r="AF43" s="152">
        <f t="shared" si="162"/>
        <v>7079.7838289224537</v>
      </c>
      <c r="AG43" s="152">
        <f t="shared" si="162"/>
        <v>7262.573965356396</v>
      </c>
      <c r="AH43" s="152">
        <f t="shared" si="162"/>
        <v>7390.1621681528086</v>
      </c>
      <c r="AI43" s="152">
        <f t="shared" ref="AI43:BL43" si="163">AI9+SUM(AI20:AI26)</f>
        <v>6952.4546260493389</v>
      </c>
      <c r="AJ43" s="152">
        <f t="shared" si="163"/>
        <v>6694.1662778446862</v>
      </c>
      <c r="AK43" s="152">
        <f t="shared" si="163"/>
        <v>6424.7738653089764</v>
      </c>
      <c r="AL43" s="152">
        <f t="shared" si="163"/>
        <v>6155.9754470229964</v>
      </c>
      <c r="AM43" s="152">
        <f t="shared" si="163"/>
        <v>5886.5074516072218</v>
      </c>
      <c r="AN43" s="152">
        <f t="shared" si="163"/>
        <v>5621.8532399879705</v>
      </c>
      <c r="AO43" s="152">
        <f t="shared" si="163"/>
        <v>5363.9081635180482</v>
      </c>
      <c r="AP43" s="152">
        <f t="shared" si="163"/>
        <v>5106.5377230736367</v>
      </c>
      <c r="AQ43" s="152">
        <f t="shared" si="163"/>
        <v>4849.0252726734516</v>
      </c>
      <c r="AR43" s="152">
        <f t="shared" si="163"/>
        <v>4594.8737763621057</v>
      </c>
      <c r="AS43" s="152">
        <f t="shared" si="163"/>
        <v>4340.4540767689896</v>
      </c>
      <c r="AT43" s="152">
        <f t="shared" si="163"/>
        <v>4260.3582818928398</v>
      </c>
      <c r="AU43" s="152">
        <f t="shared" si="163"/>
        <v>4193.7209662840542</v>
      </c>
      <c r="AV43" s="152">
        <f t="shared" si="163"/>
        <v>4137.2411686400555</v>
      </c>
      <c r="AW43" s="152">
        <f t="shared" si="163"/>
        <v>4082.9840240020376</v>
      </c>
      <c r="AX43" s="152">
        <f t="shared" si="163"/>
        <v>4030.0841116619795</v>
      </c>
      <c r="AY43" s="152">
        <f t="shared" si="163"/>
        <v>3957.7782080771099</v>
      </c>
      <c r="AZ43" s="152">
        <f t="shared" si="163"/>
        <v>3888.4167503990388</v>
      </c>
      <c r="BA43" s="152">
        <f t="shared" si="163"/>
        <v>3818.9649774472159</v>
      </c>
      <c r="BB43" s="152">
        <f t="shared" si="163"/>
        <v>3750.0482278289628</v>
      </c>
      <c r="BC43" s="152">
        <f t="shared" si="163"/>
        <v>3680.8051909666974</v>
      </c>
      <c r="BD43" s="152">
        <f t="shared" si="163"/>
        <v>3613.0714335173843</v>
      </c>
      <c r="BE43" s="152">
        <f t="shared" si="163"/>
        <v>3544.3340354856473</v>
      </c>
      <c r="BF43" s="152">
        <f t="shared" si="163"/>
        <v>3475.6934734531351</v>
      </c>
      <c r="BG43" s="152">
        <f t="shared" si="163"/>
        <v>3407.0751723743324</v>
      </c>
      <c r="BH43" s="152">
        <f t="shared" si="163"/>
        <v>3337.9812539373638</v>
      </c>
      <c r="BI43" s="152">
        <f t="shared" si="163"/>
        <v>3270.1552488787984</v>
      </c>
      <c r="BJ43" s="152">
        <f t="shared" si="163"/>
        <v>3201.3259103900336</v>
      </c>
      <c r="BK43" s="152">
        <f t="shared" si="163"/>
        <v>3132.5679031144259</v>
      </c>
      <c r="BL43" s="152">
        <f t="shared" si="163"/>
        <v>3063.419642774079</v>
      </c>
      <c r="BM43" s="152">
        <f>BM9+SUM(BM20:BM26)</f>
        <v>2995.4444027060072</v>
      </c>
    </row>
    <row r="44" spans="2:65">
      <c r="C44" s="164" t="s">
        <v>67</v>
      </c>
      <c r="D44" s="157" t="s">
        <v>44</v>
      </c>
      <c r="E44" s="152">
        <f>E11+E12</f>
        <v>716.92843334224381</v>
      </c>
      <c r="F44" s="152">
        <f t="shared" ref="F44:AH44" si="164">F11+F12</f>
        <v>716.92843334224381</v>
      </c>
      <c r="G44" s="152">
        <f t="shared" si="164"/>
        <v>716.92843334224381</v>
      </c>
      <c r="H44" s="152">
        <f t="shared" si="164"/>
        <v>716.92843334224381</v>
      </c>
      <c r="I44" s="152">
        <f t="shared" si="164"/>
        <v>771.90750475558264</v>
      </c>
      <c r="J44" s="152">
        <f t="shared" si="164"/>
        <v>1063.6603516026264</v>
      </c>
      <c r="K44" s="152">
        <f t="shared" si="164"/>
        <v>1136.897742515996</v>
      </c>
      <c r="L44" s="152">
        <f t="shared" si="164"/>
        <v>1483.0340984404656</v>
      </c>
      <c r="M44" s="152">
        <f t="shared" si="164"/>
        <v>1184.0646018798573</v>
      </c>
      <c r="N44" s="152">
        <f t="shared" si="164"/>
        <v>1363.0464621916431</v>
      </c>
      <c r="O44" s="152">
        <f t="shared" si="164"/>
        <v>1566.8232856116786</v>
      </c>
      <c r="P44" s="152">
        <f t="shared" si="164"/>
        <v>1421.394892131156</v>
      </c>
      <c r="Q44" s="152">
        <f t="shared" si="164"/>
        <v>1432.9288840959434</v>
      </c>
      <c r="R44" s="152">
        <f t="shared" si="164"/>
        <v>1378.6512748498847</v>
      </c>
      <c r="S44" s="152">
        <f t="shared" si="164"/>
        <v>1368.4742231162488</v>
      </c>
      <c r="T44" s="152">
        <f t="shared" si="164"/>
        <v>1440.3920553672763</v>
      </c>
      <c r="U44" s="152">
        <f t="shared" si="164"/>
        <v>1388.149856467945</v>
      </c>
      <c r="V44" s="152">
        <f t="shared" si="164"/>
        <v>1401.3557253288748</v>
      </c>
      <c r="W44" s="152">
        <f t="shared" si="164"/>
        <v>2582.5591131242286</v>
      </c>
      <c r="X44" s="152">
        <f t="shared" si="164"/>
        <v>1884.0716059306244</v>
      </c>
      <c r="Y44" s="152">
        <f t="shared" si="164"/>
        <v>1185.5840987370202</v>
      </c>
      <c r="Z44" s="152">
        <f t="shared" si="164"/>
        <v>858.98330367387121</v>
      </c>
      <c r="AA44" s="152">
        <f t="shared" si="164"/>
        <v>809.32379257554533</v>
      </c>
      <c r="AB44" s="152">
        <f t="shared" si="164"/>
        <v>851.04599502479277</v>
      </c>
      <c r="AC44" s="152">
        <f t="shared" si="164"/>
        <v>906.01975794087593</v>
      </c>
      <c r="AD44" s="152">
        <f t="shared" si="164"/>
        <v>840.2439480479959</v>
      </c>
      <c r="AE44" s="152">
        <f t="shared" si="164"/>
        <v>947.01737275142898</v>
      </c>
      <c r="AF44" s="152">
        <f t="shared" si="164"/>
        <v>687.95229621106023</v>
      </c>
      <c r="AG44" s="152">
        <f t="shared" si="164"/>
        <v>856.21207180475119</v>
      </c>
      <c r="AH44" s="152">
        <f t="shared" si="164"/>
        <v>859.14540513808458</v>
      </c>
      <c r="AI44" s="152">
        <f t="shared" ref="AI44:BM44" si="165">AI11+AI12</f>
        <v>851.7797610407473</v>
      </c>
      <c r="AJ44" s="152">
        <f t="shared" si="165"/>
        <v>844.41411694341025</v>
      </c>
      <c r="AK44" s="152">
        <f t="shared" si="165"/>
        <v>837.04847284607308</v>
      </c>
      <c r="AL44" s="152">
        <f t="shared" si="165"/>
        <v>829.6828287487358</v>
      </c>
      <c r="AM44" s="152">
        <f t="shared" si="165"/>
        <v>822.31718465139807</v>
      </c>
      <c r="AN44" s="152">
        <f t="shared" si="165"/>
        <v>814.95154055406101</v>
      </c>
      <c r="AO44" s="152">
        <f t="shared" si="165"/>
        <v>807.58589645672407</v>
      </c>
      <c r="AP44" s="152">
        <f t="shared" si="165"/>
        <v>800.22025235938656</v>
      </c>
      <c r="AQ44" s="152">
        <f t="shared" si="165"/>
        <v>792.8546082620494</v>
      </c>
      <c r="AR44" s="152">
        <f t="shared" si="165"/>
        <v>785.488964164712</v>
      </c>
      <c r="AS44" s="152">
        <f t="shared" si="165"/>
        <v>778.12332006737495</v>
      </c>
      <c r="AT44" s="152">
        <f t="shared" si="165"/>
        <v>770.93200081081454</v>
      </c>
      <c r="AU44" s="152">
        <f t="shared" si="165"/>
        <v>763.74068155425425</v>
      </c>
      <c r="AV44" s="152">
        <f t="shared" si="165"/>
        <v>756.54936229769362</v>
      </c>
      <c r="AW44" s="152">
        <f t="shared" si="165"/>
        <v>749.35804304113333</v>
      </c>
      <c r="AX44" s="152">
        <f t="shared" si="165"/>
        <v>742.16672378457281</v>
      </c>
      <c r="AY44" s="152">
        <f t="shared" si="165"/>
        <v>734.97540452801229</v>
      </c>
      <c r="AZ44" s="152">
        <f t="shared" si="165"/>
        <v>727.78408527145189</v>
      </c>
      <c r="BA44" s="152">
        <f t="shared" si="165"/>
        <v>720.59276601489159</v>
      </c>
      <c r="BB44" s="152">
        <f t="shared" si="165"/>
        <v>713.4014467583313</v>
      </c>
      <c r="BC44" s="152">
        <f t="shared" si="165"/>
        <v>706.21012750177056</v>
      </c>
      <c r="BD44" s="152">
        <f t="shared" si="165"/>
        <v>705.56886910749654</v>
      </c>
      <c r="BE44" s="152">
        <f t="shared" si="165"/>
        <v>704.92761071322241</v>
      </c>
      <c r="BF44" s="152">
        <f t="shared" si="165"/>
        <v>704.28635231894827</v>
      </c>
      <c r="BG44" s="152">
        <f t="shared" si="165"/>
        <v>703.64509392467403</v>
      </c>
      <c r="BH44" s="152">
        <f t="shared" si="165"/>
        <v>703.00383553039967</v>
      </c>
      <c r="BI44" s="152">
        <f t="shared" si="165"/>
        <v>702.36257713612565</v>
      </c>
      <c r="BJ44" s="152">
        <f t="shared" si="165"/>
        <v>701.72131874185152</v>
      </c>
      <c r="BK44" s="152">
        <f t="shared" si="165"/>
        <v>701.0800603475775</v>
      </c>
      <c r="BL44" s="152">
        <f t="shared" si="165"/>
        <v>700.4388019533036</v>
      </c>
      <c r="BM44" s="152">
        <f t="shared" si="165"/>
        <v>699.79754355902935</v>
      </c>
    </row>
    <row r="45" spans="2:65">
      <c r="C45" s="165"/>
      <c r="D45" s="157" t="s">
        <v>48</v>
      </c>
      <c r="E45" s="152">
        <f>E13</f>
        <v>199.41429200000002</v>
      </c>
      <c r="F45" s="152">
        <f t="shared" ref="F45:AH45" si="166">F13</f>
        <v>199.41429200000002</v>
      </c>
      <c r="G45" s="152">
        <f t="shared" si="166"/>
        <v>199.41429200000002</v>
      </c>
      <c r="H45" s="152">
        <f t="shared" si="166"/>
        <v>199.41429200000002</v>
      </c>
      <c r="I45" s="152">
        <f t="shared" si="166"/>
        <v>176.93726820000001</v>
      </c>
      <c r="J45" s="152">
        <f t="shared" si="166"/>
        <v>328.19603740000002</v>
      </c>
      <c r="K45" s="152">
        <f t="shared" si="166"/>
        <v>997.34262320000005</v>
      </c>
      <c r="L45" s="152">
        <f t="shared" si="166"/>
        <v>319.55489719999997</v>
      </c>
      <c r="M45" s="152">
        <f t="shared" si="166"/>
        <v>309.42782640000001</v>
      </c>
      <c r="N45" s="152">
        <f t="shared" si="166"/>
        <v>476.95966780000003</v>
      </c>
      <c r="O45" s="152">
        <f t="shared" si="166"/>
        <v>428.0486293745426</v>
      </c>
      <c r="P45" s="152">
        <f t="shared" si="166"/>
        <v>403.51359631765786</v>
      </c>
      <c r="Q45" s="152">
        <f t="shared" si="166"/>
        <v>387.90080866721991</v>
      </c>
      <c r="R45" s="152">
        <f t="shared" si="166"/>
        <v>431.88049218958048</v>
      </c>
      <c r="S45" s="152">
        <f t="shared" si="166"/>
        <v>438.47744471793459</v>
      </c>
      <c r="T45" s="152">
        <f t="shared" si="166"/>
        <v>434.73917161853387</v>
      </c>
      <c r="U45" s="152">
        <f t="shared" si="166"/>
        <v>419.56618080331958</v>
      </c>
      <c r="V45" s="152">
        <f t="shared" si="166"/>
        <v>461.5951206055604</v>
      </c>
      <c r="W45" s="152">
        <f t="shared" si="166"/>
        <v>336.23333333333335</v>
      </c>
      <c r="X45" s="152">
        <f t="shared" si="166"/>
        <v>365.75000000000006</v>
      </c>
      <c r="Y45" s="152">
        <f t="shared" si="166"/>
        <v>395.26666666666665</v>
      </c>
      <c r="Z45" s="152">
        <f t="shared" si="166"/>
        <v>451.73333333333335</v>
      </c>
      <c r="AA45" s="152">
        <f t="shared" si="166"/>
        <v>336.23333333333335</v>
      </c>
      <c r="AB45" s="152">
        <f t="shared" si="166"/>
        <v>341.36666666666667</v>
      </c>
      <c r="AC45" s="152">
        <f t="shared" si="166"/>
        <v>451.73333333333335</v>
      </c>
      <c r="AD45" s="152">
        <f t="shared" si="166"/>
        <v>426.06666666666672</v>
      </c>
      <c r="AE45" s="152">
        <f t="shared" si="166"/>
        <v>410.66666666666674</v>
      </c>
      <c r="AF45" s="152">
        <f t="shared" si="166"/>
        <v>395.26666666666665</v>
      </c>
      <c r="AG45" s="152">
        <f t="shared" si="166"/>
        <v>479.9666666666667</v>
      </c>
      <c r="AH45" s="152">
        <f t="shared" si="166"/>
        <v>474.83333333333337</v>
      </c>
      <c r="AI45" s="152">
        <f t="shared" ref="AI45:BM45" si="167">AI13</f>
        <v>474.83333333333337</v>
      </c>
      <c r="AJ45" s="152">
        <f t="shared" si="167"/>
        <v>453.77499955570789</v>
      </c>
      <c r="AK45" s="152">
        <f t="shared" si="167"/>
        <v>440.38994871688305</v>
      </c>
      <c r="AL45" s="152">
        <f t="shared" si="167"/>
        <v>426.93239865561952</v>
      </c>
      <c r="AM45" s="152">
        <f t="shared" si="167"/>
        <v>413.47687837478469</v>
      </c>
      <c r="AN45" s="152">
        <f t="shared" si="167"/>
        <v>400.00284963686403</v>
      </c>
      <c r="AO45" s="152">
        <f t="shared" si="167"/>
        <v>386.62515420003604</v>
      </c>
      <c r="AP45" s="152">
        <f t="shared" si="167"/>
        <v>373.62006328709123</v>
      </c>
      <c r="AQ45" s="152">
        <f t="shared" si="167"/>
        <v>360.61677606572175</v>
      </c>
      <c r="AR45" s="152">
        <f t="shared" si="167"/>
        <v>347.58859509347468</v>
      </c>
      <c r="AS45" s="152">
        <f t="shared" si="167"/>
        <v>334.61525194328755</v>
      </c>
      <c r="AT45" s="152">
        <f t="shared" si="167"/>
        <v>321.61692726938395</v>
      </c>
      <c r="AU45" s="152">
        <f t="shared" si="167"/>
        <v>316.70564954103389</v>
      </c>
      <c r="AV45" s="152">
        <f t="shared" si="167"/>
        <v>311.76998191033221</v>
      </c>
      <c r="AW45" s="152">
        <f t="shared" si="167"/>
        <v>306.88771335142224</v>
      </c>
      <c r="AX45" s="152">
        <f t="shared" si="167"/>
        <v>301.98092306985114</v>
      </c>
      <c r="AY45" s="152">
        <f t="shared" si="167"/>
        <v>297.0754663717513</v>
      </c>
      <c r="AZ45" s="152">
        <f t="shared" si="167"/>
        <v>293.10109540818507</v>
      </c>
      <c r="BA45" s="152">
        <f t="shared" si="167"/>
        <v>289.17837392476196</v>
      </c>
      <c r="BB45" s="152">
        <f t="shared" si="167"/>
        <v>285.23148270243206</v>
      </c>
      <c r="BC45" s="152">
        <f t="shared" si="167"/>
        <v>281.28553113263087</v>
      </c>
      <c r="BD45" s="152">
        <f t="shared" si="167"/>
        <v>277.31591508352125</v>
      </c>
      <c r="BE45" s="152">
        <f t="shared" si="167"/>
        <v>273.3959012290286</v>
      </c>
      <c r="BF45" s="152">
        <f t="shared" si="167"/>
        <v>269.45192052182387</v>
      </c>
      <c r="BG45" s="152">
        <f t="shared" si="167"/>
        <v>265.50828156501183</v>
      </c>
      <c r="BH45" s="152">
        <f t="shared" si="167"/>
        <v>261.5648295885041</v>
      </c>
      <c r="BI45" s="152">
        <f t="shared" si="167"/>
        <v>257.59794992300272</v>
      </c>
      <c r="BJ45" s="152">
        <f t="shared" si="167"/>
        <v>253.6779696829594</v>
      </c>
      <c r="BK45" s="152">
        <f t="shared" si="167"/>
        <v>249.73437622307733</v>
      </c>
      <c r="BL45" s="152">
        <f t="shared" si="167"/>
        <v>245.79060383544518</v>
      </c>
      <c r="BM45" s="152">
        <f t="shared" si="167"/>
        <v>241.82396133883927</v>
      </c>
    </row>
    <row r="46" spans="2:65">
      <c r="C46" s="165"/>
      <c r="D46" s="157" t="s">
        <v>32</v>
      </c>
      <c r="E46" s="152">
        <f>E28</f>
        <v>34.314084882635925</v>
      </c>
      <c r="F46" s="152">
        <f t="shared" ref="F46:AH46" si="168">F28</f>
        <v>34.314084882635925</v>
      </c>
      <c r="G46" s="152">
        <f t="shared" si="168"/>
        <v>34.314084882635925</v>
      </c>
      <c r="H46" s="152">
        <f t="shared" si="168"/>
        <v>34.314084882635925</v>
      </c>
      <c r="I46" s="152">
        <f t="shared" si="168"/>
        <v>34.314084882635925</v>
      </c>
      <c r="J46" s="152">
        <f t="shared" si="168"/>
        <v>39.662369070561468</v>
      </c>
      <c r="K46" s="152">
        <f t="shared" si="168"/>
        <v>44.572269308657035</v>
      </c>
      <c r="L46" s="152">
        <f t="shared" si="168"/>
        <v>63.247425571413416</v>
      </c>
      <c r="M46" s="152">
        <f t="shared" si="168"/>
        <v>81.208209599852012</v>
      </c>
      <c r="N46" s="152">
        <f t="shared" si="168"/>
        <v>131.63743708146299</v>
      </c>
      <c r="O46" s="152">
        <f t="shared" si="168"/>
        <v>151.4388853310646</v>
      </c>
      <c r="P46" s="152">
        <f t="shared" si="168"/>
        <v>179.2489783453255</v>
      </c>
      <c r="Q46" s="152">
        <f t="shared" si="168"/>
        <v>247.12272800534677</v>
      </c>
      <c r="R46" s="152">
        <f t="shared" si="168"/>
        <v>333.97550481080441</v>
      </c>
      <c r="S46" s="152">
        <f t="shared" si="168"/>
        <v>392.84246632881315</v>
      </c>
      <c r="T46" s="152">
        <f t="shared" si="168"/>
        <v>423.46167486222862</v>
      </c>
      <c r="U46" s="152">
        <f t="shared" si="168"/>
        <v>403.59435727515859</v>
      </c>
      <c r="V46" s="152">
        <f t="shared" si="168"/>
        <v>405.3114973865886</v>
      </c>
      <c r="W46" s="152">
        <f t="shared" si="168"/>
        <v>393.90827326883942</v>
      </c>
      <c r="X46" s="152">
        <f t="shared" si="168"/>
        <v>383.93634008307396</v>
      </c>
      <c r="Y46" s="152">
        <f t="shared" si="168"/>
        <v>388.11366840316731</v>
      </c>
      <c r="Z46" s="152">
        <f t="shared" si="168"/>
        <v>397.045829579631</v>
      </c>
      <c r="AA46" s="152">
        <f t="shared" si="168"/>
        <v>391.79098522123212</v>
      </c>
      <c r="AB46" s="152">
        <f t="shared" si="168"/>
        <v>393.51490513207631</v>
      </c>
      <c r="AC46" s="152">
        <f t="shared" si="168"/>
        <v>395.06678905819967</v>
      </c>
      <c r="AD46" s="152">
        <f t="shared" si="168"/>
        <v>367.27668048511975</v>
      </c>
      <c r="AE46" s="152">
        <f t="shared" si="168"/>
        <v>365.84127287509739</v>
      </c>
      <c r="AF46" s="152">
        <f t="shared" si="168"/>
        <v>365.17833938433563</v>
      </c>
      <c r="AG46" s="152">
        <f t="shared" si="168"/>
        <v>368.58028300841301</v>
      </c>
      <c r="AH46" s="152">
        <f t="shared" si="168"/>
        <v>367.87124700540147</v>
      </c>
      <c r="AI46" s="152">
        <f t="shared" ref="AI46:BM46" si="169">AI28</f>
        <v>355.1371085576211</v>
      </c>
      <c r="AJ46" s="152">
        <f t="shared" si="169"/>
        <v>346.6711361579305</v>
      </c>
      <c r="AK46" s="152">
        <f t="shared" si="169"/>
        <v>339.08031162208243</v>
      </c>
      <c r="AL46" s="152">
        <f t="shared" si="169"/>
        <v>331.30175608103013</v>
      </c>
      <c r="AM46" s="152">
        <f t="shared" si="169"/>
        <v>324.4736197909366</v>
      </c>
      <c r="AN46" s="152">
        <f t="shared" si="169"/>
        <v>315.29483021684575</v>
      </c>
      <c r="AO46" s="152">
        <f t="shared" si="169"/>
        <v>307.44414783358729</v>
      </c>
      <c r="AP46" s="152">
        <f t="shared" si="169"/>
        <v>299.43847358121417</v>
      </c>
      <c r="AQ46" s="152">
        <f t="shared" si="169"/>
        <v>292.33740248985134</v>
      </c>
      <c r="AR46" s="152">
        <f t="shared" si="169"/>
        <v>282.95657148978955</v>
      </c>
      <c r="AS46" s="152">
        <f t="shared" si="169"/>
        <v>274.4607479911736</v>
      </c>
      <c r="AT46" s="152">
        <f t="shared" si="169"/>
        <v>271.78797025509215</v>
      </c>
      <c r="AU46" s="152">
        <f t="shared" si="169"/>
        <v>270.97746012435363</v>
      </c>
      <c r="AV46" s="152">
        <f t="shared" si="169"/>
        <v>268.45824642340568</v>
      </c>
      <c r="AW46" s="152">
        <f t="shared" si="169"/>
        <v>267.01644563138086</v>
      </c>
      <c r="AX46" s="152">
        <f t="shared" si="169"/>
        <v>265.57210979149949</v>
      </c>
      <c r="AY46" s="152">
        <f t="shared" si="169"/>
        <v>261.41478230772509</v>
      </c>
      <c r="AZ46" s="152">
        <f t="shared" si="169"/>
        <v>255.37575462908262</v>
      </c>
      <c r="BA46" s="152">
        <f t="shared" si="169"/>
        <v>250.29968226060674</v>
      </c>
      <c r="BB46" s="152">
        <f t="shared" si="169"/>
        <v>245.2136162899061</v>
      </c>
      <c r="BC46" s="152">
        <f t="shared" si="169"/>
        <v>241.04816724046586</v>
      </c>
      <c r="BD46" s="152">
        <f t="shared" si="169"/>
        <v>235.00232433160411</v>
      </c>
      <c r="BE46" s="152">
        <f t="shared" si="169"/>
        <v>229.8611607126102</v>
      </c>
      <c r="BF46" s="152">
        <f t="shared" si="169"/>
        <v>224.7152142988748</v>
      </c>
      <c r="BG46" s="152">
        <f t="shared" si="169"/>
        <v>219.56841206015071</v>
      </c>
      <c r="BH46" s="152">
        <f t="shared" si="169"/>
        <v>215.31415288784876</v>
      </c>
      <c r="BI46" s="152">
        <f t="shared" si="169"/>
        <v>209.30358322209759</v>
      </c>
      <c r="BJ46" s="152">
        <f t="shared" si="169"/>
        <v>204.17184084134109</v>
      </c>
      <c r="BK46" s="152">
        <f t="shared" si="169"/>
        <v>199.05589980822691</v>
      </c>
      <c r="BL46" s="152">
        <f t="shared" si="169"/>
        <v>194.80345547627272</v>
      </c>
      <c r="BM46" s="152">
        <f t="shared" si="169"/>
        <v>188.88143175802915</v>
      </c>
    </row>
    <row r="47" spans="2:65">
      <c r="C47" s="165"/>
      <c r="D47" s="157" t="s">
        <v>33</v>
      </c>
      <c r="E47" s="152">
        <f>SUM(E29:E32)</f>
        <v>0</v>
      </c>
      <c r="F47" s="152">
        <f t="shared" ref="F47:AH47" si="170">SUM(F29:F32)</f>
        <v>0</v>
      </c>
      <c r="G47" s="152">
        <f t="shared" si="170"/>
        <v>0</v>
      </c>
      <c r="H47" s="152">
        <f t="shared" si="170"/>
        <v>7.1524444444444448</v>
      </c>
      <c r="I47" s="152">
        <f t="shared" si="170"/>
        <v>9.8103703703703733</v>
      </c>
      <c r="J47" s="152">
        <f t="shared" si="170"/>
        <v>11.234870370370373</v>
      </c>
      <c r="K47" s="152">
        <f t="shared" si="170"/>
        <v>8.8550000000000022</v>
      </c>
      <c r="L47" s="152">
        <f t="shared" si="170"/>
        <v>9.4827924074074073</v>
      </c>
      <c r="M47" s="152">
        <f t="shared" si="170"/>
        <v>16.025967222222224</v>
      </c>
      <c r="N47" s="152">
        <f t="shared" si="170"/>
        <v>24.107003148148152</v>
      </c>
      <c r="O47" s="152">
        <f t="shared" si="170"/>
        <v>45.995772517730501</v>
      </c>
      <c r="P47" s="152">
        <f t="shared" si="170"/>
        <v>101.67478580579198</v>
      </c>
      <c r="Q47" s="152">
        <f t="shared" si="170"/>
        <v>164.86150956203704</v>
      </c>
      <c r="R47" s="152">
        <f t="shared" si="170"/>
        <v>271.68410599184915</v>
      </c>
      <c r="S47" s="152">
        <f t="shared" si="170"/>
        <v>437.9163812288337</v>
      </c>
      <c r="T47" s="152">
        <f t="shared" si="170"/>
        <v>683.53018646492239</v>
      </c>
      <c r="U47" s="152">
        <f t="shared" si="170"/>
        <v>924.67213042791423</v>
      </c>
      <c r="V47" s="152">
        <f t="shared" si="170"/>
        <v>1076.9718197288385</v>
      </c>
      <c r="W47" s="152">
        <f t="shared" si="170"/>
        <v>1073.7273991484508</v>
      </c>
      <c r="X47" s="152">
        <f t="shared" si="170"/>
        <v>1174.939897601158</v>
      </c>
      <c r="Y47" s="152">
        <f t="shared" si="170"/>
        <v>1171.1654420643438</v>
      </c>
      <c r="Z47" s="152">
        <f t="shared" si="170"/>
        <v>1226.7931090639265</v>
      </c>
      <c r="AA47" s="152">
        <f t="shared" si="170"/>
        <v>1275.2569145144753</v>
      </c>
      <c r="AB47" s="152">
        <f t="shared" si="170"/>
        <v>1343.8363596877859</v>
      </c>
      <c r="AC47" s="152">
        <f t="shared" si="170"/>
        <v>1319.2595304462916</v>
      </c>
      <c r="AD47" s="152">
        <f t="shared" si="170"/>
        <v>1356.8071376658195</v>
      </c>
      <c r="AE47" s="152">
        <f t="shared" si="170"/>
        <v>1447.6019700756892</v>
      </c>
      <c r="AF47" s="152">
        <f t="shared" si="170"/>
        <v>1461.0173607537363</v>
      </c>
      <c r="AG47" s="152">
        <f t="shared" si="170"/>
        <v>1477.7061197162534</v>
      </c>
      <c r="AH47" s="152">
        <f t="shared" si="170"/>
        <v>1451.2943567455859</v>
      </c>
      <c r="AI47" s="152">
        <f t="shared" ref="AI47:BM47" si="171">SUM(AI29:AI32)</f>
        <v>1377.9331678190231</v>
      </c>
      <c r="AJ47" s="152">
        <f t="shared" si="171"/>
        <v>1334.1465310027922</v>
      </c>
      <c r="AK47" s="152">
        <f t="shared" si="171"/>
        <v>1289.761882235309</v>
      </c>
      <c r="AL47" s="152">
        <f t="shared" si="171"/>
        <v>1245.2373396529783</v>
      </c>
      <c r="AM47" s="152">
        <f t="shared" si="171"/>
        <v>1200.6275513772455</v>
      </c>
      <c r="AN47" s="152">
        <f t="shared" si="171"/>
        <v>1156.0789643286989</v>
      </c>
      <c r="AO47" s="152">
        <f t="shared" si="171"/>
        <v>1112.831555530471</v>
      </c>
      <c r="AP47" s="152">
        <f t="shared" si="171"/>
        <v>1069.4564494734691</v>
      </c>
      <c r="AQ47" s="152">
        <f t="shared" si="171"/>
        <v>1026.0079214516099</v>
      </c>
      <c r="AR47" s="152">
        <f t="shared" si="171"/>
        <v>982.28078333768315</v>
      </c>
      <c r="AS47" s="152">
        <f t="shared" si="171"/>
        <v>938.40050920750741</v>
      </c>
      <c r="AT47" s="152">
        <f t="shared" si="171"/>
        <v>928.15135644527561</v>
      </c>
      <c r="AU47" s="152">
        <f t="shared" si="171"/>
        <v>922.46782678784746</v>
      </c>
      <c r="AV47" s="152">
        <f t="shared" si="171"/>
        <v>918.30696794194819</v>
      </c>
      <c r="AW47" s="152">
        <f t="shared" si="171"/>
        <v>914.85235746578326</v>
      </c>
      <c r="AX47" s="152">
        <f t="shared" si="171"/>
        <v>911.61128623495074</v>
      </c>
      <c r="AY47" s="152">
        <f t="shared" si="171"/>
        <v>896.07786489466343</v>
      </c>
      <c r="AZ47" s="152">
        <f t="shared" si="171"/>
        <v>880.78183302822652</v>
      </c>
      <c r="BA47" s="152">
        <f t="shared" si="171"/>
        <v>865.75069871750588</v>
      </c>
      <c r="BB47" s="152">
        <f t="shared" si="171"/>
        <v>850.82061559754993</v>
      </c>
      <c r="BC47" s="152">
        <f t="shared" si="171"/>
        <v>836.08355157206631</v>
      </c>
      <c r="BD47" s="152">
        <f t="shared" si="171"/>
        <v>821.10997071260135</v>
      </c>
      <c r="BE47" s="152">
        <f t="shared" si="171"/>
        <v>806.18781449864855</v>
      </c>
      <c r="BF47" s="152">
        <f t="shared" si="171"/>
        <v>791.27389167984393</v>
      </c>
      <c r="BG47" s="152">
        <f t="shared" si="171"/>
        <v>776.35730119901132</v>
      </c>
      <c r="BH47" s="152">
        <f t="shared" si="171"/>
        <v>761.59176806521066</v>
      </c>
      <c r="BI47" s="152">
        <f t="shared" si="171"/>
        <v>746.57362168897419</v>
      </c>
      <c r="BJ47" s="152">
        <f t="shared" si="171"/>
        <v>731.59607959273046</v>
      </c>
      <c r="BK47" s="152">
        <f t="shared" si="171"/>
        <v>716.62557099890273</v>
      </c>
      <c r="BL47" s="152">
        <f t="shared" si="171"/>
        <v>701.81399348383661</v>
      </c>
      <c r="BM47" s="152">
        <f t="shared" si="171"/>
        <v>686.75390705845871</v>
      </c>
    </row>
    <row r="48" spans="2:65">
      <c r="C48" s="166"/>
      <c r="D48" s="157" t="s">
        <v>45</v>
      </c>
      <c r="E48" s="152">
        <f>E27</f>
        <v>526.86114112041503</v>
      </c>
      <c r="F48" s="152">
        <f t="shared" ref="F48:AH48" si="172">F27</f>
        <v>571.41778345975536</v>
      </c>
      <c r="G48" s="152">
        <f t="shared" si="172"/>
        <v>630.32541668060981</v>
      </c>
      <c r="H48" s="152">
        <f t="shared" si="172"/>
        <v>704.83658373256083</v>
      </c>
      <c r="I48" s="152">
        <f t="shared" si="172"/>
        <v>770.96044046066788</v>
      </c>
      <c r="J48" s="152">
        <f t="shared" si="172"/>
        <v>845.16572783041431</v>
      </c>
      <c r="K48" s="152">
        <f t="shared" si="172"/>
        <v>872.74420869353639</v>
      </c>
      <c r="L48" s="152">
        <f t="shared" si="172"/>
        <v>891.33636237619635</v>
      </c>
      <c r="M48" s="152">
        <f t="shared" si="172"/>
        <v>850.19370450453425</v>
      </c>
      <c r="N48" s="152">
        <f t="shared" si="172"/>
        <v>941.74152702243987</v>
      </c>
      <c r="O48" s="152">
        <f t="shared" si="172"/>
        <v>1044.1194095610947</v>
      </c>
      <c r="P48" s="152">
        <f t="shared" si="172"/>
        <v>1085.4381157465748</v>
      </c>
      <c r="Q48" s="152">
        <f t="shared" si="172"/>
        <v>986.92661463077354</v>
      </c>
      <c r="R48" s="152">
        <f t="shared" si="172"/>
        <v>762.20554858250023</v>
      </c>
      <c r="S48" s="152">
        <f t="shared" si="172"/>
        <v>783.18352372229526</v>
      </c>
      <c r="T48" s="152">
        <f t="shared" si="172"/>
        <v>869.15932502144847</v>
      </c>
      <c r="U48" s="152">
        <f t="shared" si="172"/>
        <v>949.37167119933622</v>
      </c>
      <c r="V48" s="152">
        <f t="shared" si="172"/>
        <v>997.70048912380003</v>
      </c>
      <c r="W48" s="152">
        <f t="shared" si="172"/>
        <v>1027.9961160585865</v>
      </c>
      <c r="X48" s="152">
        <f t="shared" si="172"/>
        <v>950.77889370139815</v>
      </c>
      <c r="Y48" s="152">
        <f t="shared" si="172"/>
        <v>1007.7664373099562</v>
      </c>
      <c r="Z48" s="152">
        <f t="shared" si="172"/>
        <v>975.86945701296281</v>
      </c>
      <c r="AA48" s="152">
        <f t="shared" si="172"/>
        <v>950.65012075341599</v>
      </c>
      <c r="AB48" s="152">
        <f t="shared" si="172"/>
        <v>957.55621035933427</v>
      </c>
      <c r="AC48" s="152">
        <f t="shared" si="172"/>
        <v>1014.2707305842628</v>
      </c>
      <c r="AD48" s="152">
        <f t="shared" si="172"/>
        <v>1037.0425878572571</v>
      </c>
      <c r="AE48" s="152">
        <f t="shared" si="172"/>
        <v>997.06814153148503</v>
      </c>
      <c r="AF48" s="152">
        <f t="shared" si="172"/>
        <v>1036.0202959682235</v>
      </c>
      <c r="AG48" s="152">
        <f t="shared" si="172"/>
        <v>1063.7345079416743</v>
      </c>
      <c r="AH48" s="152">
        <f t="shared" si="172"/>
        <v>973.4962442854511</v>
      </c>
      <c r="AI48" s="152">
        <f t="shared" ref="AI48:BM48" si="173">AI27</f>
        <v>967.3736263968633</v>
      </c>
      <c r="AJ48" s="152">
        <f t="shared" si="173"/>
        <v>961.25100850827562</v>
      </c>
      <c r="AK48" s="152">
        <f t="shared" si="173"/>
        <v>955.12839061968782</v>
      </c>
      <c r="AL48" s="152">
        <f t="shared" si="173"/>
        <v>949.00577273110036</v>
      </c>
      <c r="AM48" s="152">
        <f t="shared" si="173"/>
        <v>942.88315484251245</v>
      </c>
      <c r="AN48" s="152">
        <f t="shared" si="173"/>
        <v>936.76053695392466</v>
      </c>
      <c r="AO48" s="152">
        <f t="shared" si="173"/>
        <v>930.63791906533686</v>
      </c>
      <c r="AP48" s="152">
        <f t="shared" si="173"/>
        <v>924.51530117674906</v>
      </c>
      <c r="AQ48" s="152">
        <f t="shared" si="173"/>
        <v>918.39268328816149</v>
      </c>
      <c r="AR48" s="152">
        <f t="shared" si="173"/>
        <v>912.27006539957392</v>
      </c>
      <c r="AS48" s="152">
        <f t="shared" si="173"/>
        <v>906.14744751098601</v>
      </c>
      <c r="AT48" s="152">
        <f t="shared" si="173"/>
        <v>900.0248296223981</v>
      </c>
      <c r="AU48" s="152">
        <f t="shared" si="173"/>
        <v>893.90221173381042</v>
      </c>
      <c r="AV48" s="152">
        <f t="shared" si="173"/>
        <v>887.77959384522285</v>
      </c>
      <c r="AW48" s="152">
        <f t="shared" si="173"/>
        <v>881.65697595663494</v>
      </c>
      <c r="AX48" s="152">
        <f t="shared" si="173"/>
        <v>875.53435806804725</v>
      </c>
      <c r="AY48" s="152">
        <f t="shared" si="173"/>
        <v>869.41174017945968</v>
      </c>
      <c r="AZ48" s="152">
        <f t="shared" si="173"/>
        <v>863.28912229087166</v>
      </c>
      <c r="BA48" s="152">
        <f t="shared" si="173"/>
        <v>857.16650440228409</v>
      </c>
      <c r="BB48" s="152">
        <f t="shared" si="173"/>
        <v>851.04388651369618</v>
      </c>
      <c r="BC48" s="152">
        <f t="shared" si="173"/>
        <v>844.92126862510872</v>
      </c>
      <c r="BD48" s="152">
        <f t="shared" si="173"/>
        <v>838.79865073652093</v>
      </c>
      <c r="BE48" s="152">
        <f t="shared" si="173"/>
        <v>832.67603284793302</v>
      </c>
      <c r="BF48" s="152">
        <f t="shared" si="173"/>
        <v>826.55341495934533</v>
      </c>
      <c r="BG48" s="152">
        <f t="shared" si="173"/>
        <v>820.43079707075765</v>
      </c>
      <c r="BH48" s="152">
        <f t="shared" si="173"/>
        <v>814.30817918216985</v>
      </c>
      <c r="BI48" s="152">
        <f t="shared" si="173"/>
        <v>808.18556129358217</v>
      </c>
      <c r="BJ48" s="152">
        <f t="shared" si="173"/>
        <v>802.06294340499437</v>
      </c>
      <c r="BK48" s="152">
        <f t="shared" si="173"/>
        <v>795.94032551640635</v>
      </c>
      <c r="BL48" s="152">
        <f t="shared" si="173"/>
        <v>789.81770762781878</v>
      </c>
      <c r="BM48" s="152">
        <f t="shared" si="173"/>
        <v>783.69508973923109</v>
      </c>
    </row>
    <row r="49" spans="3:65">
      <c r="C49" s="170" t="s">
        <v>46</v>
      </c>
      <c r="D49" s="171"/>
      <c r="E49" s="152">
        <f>E10+E14</f>
        <v>8.2405404267999991</v>
      </c>
      <c r="F49" s="152">
        <f t="shared" ref="F49:AH49" si="174">F10+F14</f>
        <v>5.9399270934666664</v>
      </c>
      <c r="G49" s="152">
        <f t="shared" si="174"/>
        <v>5.791500426799999</v>
      </c>
      <c r="H49" s="152">
        <f t="shared" si="174"/>
        <v>6.1161837601333326</v>
      </c>
      <c r="I49" s="152">
        <f t="shared" si="174"/>
        <v>9.5837991441133337</v>
      </c>
      <c r="J49" s="152">
        <f t="shared" si="174"/>
        <v>11.732219372793335</v>
      </c>
      <c r="K49" s="152">
        <f t="shared" si="174"/>
        <v>8.7332535819466663</v>
      </c>
      <c r="L49" s="152">
        <f t="shared" si="174"/>
        <v>8.5965919865466685</v>
      </c>
      <c r="M49" s="152">
        <f t="shared" si="174"/>
        <v>12.645048345893333</v>
      </c>
      <c r="N49" s="152">
        <f t="shared" si="174"/>
        <v>9.4204108102866666</v>
      </c>
      <c r="O49" s="152">
        <f t="shared" si="174"/>
        <v>8.0730872711257611</v>
      </c>
      <c r="P49" s="152">
        <f t="shared" si="174"/>
        <v>7.3943017302333036</v>
      </c>
      <c r="Q49" s="152">
        <f t="shared" si="174"/>
        <v>6.9773226064295448</v>
      </c>
      <c r="R49" s="152">
        <f t="shared" si="174"/>
        <v>4.8807502791161888</v>
      </c>
      <c r="S49" s="152">
        <f t="shared" si="174"/>
        <v>3.8248974300191865</v>
      </c>
      <c r="T49" s="152">
        <f t="shared" si="174"/>
        <v>3.2845739778408203</v>
      </c>
      <c r="U49" s="152">
        <f t="shared" si="174"/>
        <v>3.1975650640972613</v>
      </c>
      <c r="V49" s="152">
        <f t="shared" si="174"/>
        <v>1.4963926766208411</v>
      </c>
      <c r="W49" s="152">
        <f t="shared" si="174"/>
        <v>4.9027366666666676</v>
      </c>
      <c r="X49" s="152">
        <f t="shared" si="174"/>
        <v>3.0965916666666669</v>
      </c>
      <c r="Y49" s="152">
        <f t="shared" si="174"/>
        <v>2.8487213333333341</v>
      </c>
      <c r="Z49" s="152">
        <f t="shared" si="174"/>
        <v>2.1691266666666671</v>
      </c>
      <c r="AA49" s="152">
        <f t="shared" si="174"/>
        <v>3.3521840000000003</v>
      </c>
      <c r="AB49" s="152">
        <f t="shared" si="174"/>
        <v>1.488952666666667</v>
      </c>
      <c r="AC49" s="152">
        <f t="shared" si="174"/>
        <v>1.3042186666666666</v>
      </c>
      <c r="AD49" s="152">
        <f t="shared" si="174"/>
        <v>1.0858246666666669</v>
      </c>
      <c r="AE49" s="152">
        <f t="shared" si="174"/>
        <v>1.0826126666666667</v>
      </c>
      <c r="AF49" s="152">
        <f t="shared" si="174"/>
        <v>1.1579700000000002</v>
      </c>
      <c r="AG49" s="152">
        <f t="shared" si="174"/>
        <v>1.0373733333333335</v>
      </c>
      <c r="AH49" s="152">
        <f t="shared" si="174"/>
        <v>1.0095433333333335</v>
      </c>
      <c r="AI49" s="152">
        <f t="shared" ref="AI49:BM49" si="175">AI10+AI14</f>
        <v>1.0080228960957494</v>
      </c>
      <c r="AJ49" s="152">
        <f t="shared" si="175"/>
        <v>1.0591629284376725</v>
      </c>
      <c r="AK49" s="152">
        <f t="shared" si="175"/>
        <v>1.0911144206490848</v>
      </c>
      <c r="AL49" s="152">
        <f t="shared" si="175"/>
        <v>1.1232472113021539</v>
      </c>
      <c r="AM49" s="152">
        <f t="shared" si="175"/>
        <v>1.1553749260934927</v>
      </c>
      <c r="AN49" s="152">
        <f t="shared" si="175"/>
        <v>1.1875489248905664</v>
      </c>
      <c r="AO49" s="152">
        <f t="shared" si="175"/>
        <v>1.219482023485124</v>
      </c>
      <c r="AP49" s="152">
        <f t="shared" si="175"/>
        <v>1.2504833518170229</v>
      </c>
      <c r="AQ49" s="152">
        <f t="shared" si="175"/>
        <v>1.2814801696664524</v>
      </c>
      <c r="AR49" s="152">
        <f t="shared" si="175"/>
        <v>1.3125392391937529</v>
      </c>
      <c r="AS49" s="152">
        <f t="shared" si="175"/>
        <v>1.3434611760546744</v>
      </c>
      <c r="AT49" s="152">
        <f t="shared" si="175"/>
        <v>1.374445584086565</v>
      </c>
      <c r="AU49" s="152">
        <f t="shared" si="175"/>
        <v>1.3852067544130644</v>
      </c>
      <c r="AV49" s="152">
        <f t="shared" si="175"/>
        <v>1.3960289164459552</v>
      </c>
      <c r="AW49" s="152">
        <f t="shared" si="175"/>
        <v>1.4067175436880417</v>
      </c>
      <c r="AX49" s="152">
        <f t="shared" si="175"/>
        <v>1.4174674922789054</v>
      </c>
      <c r="AY49" s="152">
        <f t="shared" si="175"/>
        <v>1.4282141059842759</v>
      </c>
      <c r="AZ49" s="152">
        <f t="shared" si="175"/>
        <v>1.4366323582667018</v>
      </c>
      <c r="BA49" s="152">
        <f t="shared" si="175"/>
        <v>1.4449214509533779</v>
      </c>
      <c r="BB49" s="152">
        <f t="shared" si="175"/>
        <v>1.4532709847848229</v>
      </c>
      <c r="BC49" s="152">
        <f t="shared" si="175"/>
        <v>1.4616181688319065</v>
      </c>
      <c r="BD49" s="152">
        <f t="shared" si="175"/>
        <v>1.4700245305236164</v>
      </c>
      <c r="BE49" s="152">
        <f t="shared" si="175"/>
        <v>1.4783068522562173</v>
      </c>
      <c r="BF49" s="152">
        <f t="shared" si="175"/>
        <v>1.4866491077770978</v>
      </c>
      <c r="BG49" s="152">
        <f t="shared" si="175"/>
        <v>1.4949905086844866</v>
      </c>
      <c r="BH49" s="152">
        <f t="shared" si="175"/>
        <v>1.5033314420111665</v>
      </c>
      <c r="BI49" s="152">
        <f t="shared" si="175"/>
        <v>1.5117309608421228</v>
      </c>
      <c r="BJ49" s="152">
        <f t="shared" si="175"/>
        <v>1.5200131985152385</v>
      </c>
      <c r="BK49" s="152">
        <f t="shared" si="175"/>
        <v>1.5283544856486826</v>
      </c>
      <c r="BL49" s="152">
        <f t="shared" si="175"/>
        <v>1.5366962202258536</v>
      </c>
      <c r="BM49" s="152">
        <f t="shared" si="175"/>
        <v>1.5450951459697435</v>
      </c>
    </row>
    <row r="50" spans="3:65">
      <c r="C50" s="170" t="s">
        <v>63</v>
      </c>
      <c r="D50" s="171"/>
      <c r="E50" s="152">
        <f>SUM(E38:E49)</f>
        <v>22923.184894205675</v>
      </c>
      <c r="F50" s="152">
        <f t="shared" ref="F50:AH50" si="176">SUM(F38:F49)</f>
        <v>23138.113065621717</v>
      </c>
      <c r="G50" s="152">
        <f t="shared" si="176"/>
        <v>24959.983657591969</v>
      </c>
      <c r="H50" s="152">
        <f t="shared" si="176"/>
        <v>24036.362101840132</v>
      </c>
      <c r="I50" s="152">
        <f t="shared" si="176"/>
        <v>27607.825753664449</v>
      </c>
      <c r="J50" s="152">
        <f t="shared" si="176"/>
        <v>28168.64132528675</v>
      </c>
      <c r="K50" s="152">
        <f t="shared" si="176"/>
        <v>28677.830656772752</v>
      </c>
      <c r="L50" s="152">
        <f t="shared" si="176"/>
        <v>30222.798353585644</v>
      </c>
      <c r="M50" s="152">
        <f t="shared" si="176"/>
        <v>30419.765884764482</v>
      </c>
      <c r="N50" s="152">
        <f t="shared" si="176"/>
        <v>30311.589271204684</v>
      </c>
      <c r="O50" s="152">
        <f t="shared" si="176"/>
        <v>31732.372982130219</v>
      </c>
      <c r="P50" s="152">
        <f t="shared" si="176"/>
        <v>31447.853129108044</v>
      </c>
      <c r="Q50" s="152">
        <f t="shared" si="176"/>
        <v>31858.26693667968</v>
      </c>
      <c r="R50" s="152">
        <f t="shared" si="176"/>
        <v>32825.462153123364</v>
      </c>
      <c r="S50" s="152">
        <f t="shared" si="176"/>
        <v>32186.860458175113</v>
      </c>
      <c r="T50" s="152">
        <f t="shared" si="176"/>
        <v>31494.347161055033</v>
      </c>
      <c r="U50" s="152">
        <f t="shared" si="176"/>
        <v>29942.434712303708</v>
      </c>
      <c r="V50" s="152">
        <f t="shared" si="176"/>
        <v>30551.511817976472</v>
      </c>
      <c r="W50" s="152">
        <f t="shared" si="176"/>
        <v>31744.442163741169</v>
      </c>
      <c r="X50" s="152">
        <f t="shared" si="176"/>
        <v>28257.035551737717</v>
      </c>
      <c r="Y50" s="152">
        <f t="shared" si="176"/>
        <v>28937.938545802499</v>
      </c>
      <c r="Z50" s="152">
        <f t="shared" si="176"/>
        <v>28223.259269901529</v>
      </c>
      <c r="AA50" s="152">
        <f t="shared" si="176"/>
        <v>29893.053002179044</v>
      </c>
      <c r="AB50" s="152">
        <f t="shared" si="176"/>
        <v>29306.793928050844</v>
      </c>
      <c r="AC50" s="152">
        <f t="shared" si="176"/>
        <v>28569.678342954074</v>
      </c>
      <c r="AD50" s="152">
        <f t="shared" si="176"/>
        <v>28964.090314706686</v>
      </c>
      <c r="AE50" s="152">
        <f t="shared" si="176"/>
        <v>29176.174400328771</v>
      </c>
      <c r="AF50" s="152">
        <f t="shared" si="176"/>
        <v>29382.345025605096</v>
      </c>
      <c r="AG50" s="152">
        <f t="shared" si="176"/>
        <v>30106.20431617049</v>
      </c>
      <c r="AH50" s="152">
        <f t="shared" si="176"/>
        <v>30296.793950306623</v>
      </c>
      <c r="AI50" s="152">
        <f t="shared" ref="AI50:BM50" si="177">SUM(AI38:AI49)</f>
        <v>29404.53883760508</v>
      </c>
      <c r="AJ50" s="152">
        <f t="shared" si="177"/>
        <v>28690.491330115034</v>
      </c>
      <c r="AK50" s="152">
        <f t="shared" si="177"/>
        <v>27994.512302898325</v>
      </c>
      <c r="AL50" s="152">
        <f t="shared" si="177"/>
        <v>27293.094134570452</v>
      </c>
      <c r="AM50" s="152">
        <f t="shared" si="177"/>
        <v>26617.662284195187</v>
      </c>
      <c r="AN50" s="152">
        <f t="shared" si="177"/>
        <v>25889.867138139496</v>
      </c>
      <c r="AO50" s="152">
        <f t="shared" si="177"/>
        <v>25204.245605367716</v>
      </c>
      <c r="AP50" s="152">
        <f t="shared" si="177"/>
        <v>24514.778320844933</v>
      </c>
      <c r="AQ50" s="152">
        <f t="shared" si="177"/>
        <v>23851.46005939829</v>
      </c>
      <c r="AR50" s="152">
        <f t="shared" si="177"/>
        <v>23138.83747188911</v>
      </c>
      <c r="AS50" s="152">
        <f t="shared" si="177"/>
        <v>22446.571295306712</v>
      </c>
      <c r="AT50" s="152">
        <f t="shared" si="177"/>
        <v>22141.386138414815</v>
      </c>
      <c r="AU50" s="152">
        <f t="shared" si="177"/>
        <v>21907.647373133677</v>
      </c>
      <c r="AV50" s="152">
        <f t="shared" si="177"/>
        <v>21644.917411775437</v>
      </c>
      <c r="AW50" s="152">
        <f t="shared" si="177"/>
        <v>21411.629083694832</v>
      </c>
      <c r="AX50" s="152">
        <f t="shared" si="177"/>
        <v>21180.39444122812</v>
      </c>
      <c r="AY50" s="152">
        <f t="shared" si="177"/>
        <v>20941.958419569732</v>
      </c>
      <c r="AZ50" s="152">
        <f t="shared" si="177"/>
        <v>20662.037448599312</v>
      </c>
      <c r="BA50" s="152">
        <f t="shared" si="177"/>
        <v>20405.670992937452</v>
      </c>
      <c r="BB50" s="152">
        <f t="shared" si="177"/>
        <v>20149.739339089097</v>
      </c>
      <c r="BC50" s="152">
        <f t="shared" si="177"/>
        <v>19916.102723271204</v>
      </c>
      <c r="BD50" s="152">
        <f t="shared" si="177"/>
        <v>19689.526544295957</v>
      </c>
      <c r="BE50" s="152">
        <f t="shared" si="177"/>
        <v>19484.122041521852</v>
      </c>
      <c r="BF50" s="152">
        <f t="shared" si="177"/>
        <v>19278.696042623516</v>
      </c>
      <c r="BG50" s="152">
        <f t="shared" si="177"/>
        <v>19075.290645921101</v>
      </c>
      <c r="BH50" s="152">
        <f t="shared" si="177"/>
        <v>18887.244822542296</v>
      </c>
      <c r="BI50" s="152">
        <f t="shared" si="177"/>
        <v>18664.67586604759</v>
      </c>
      <c r="BJ50" s="152">
        <f t="shared" si="177"/>
        <v>18460.634434956497</v>
      </c>
      <c r="BK50" s="152">
        <f t="shared" si="177"/>
        <v>18258.992379384239</v>
      </c>
      <c r="BL50" s="152">
        <f t="shared" si="177"/>
        <v>18072.209600802667</v>
      </c>
      <c r="BM50" s="152">
        <f t="shared" si="177"/>
        <v>17851.443807934629</v>
      </c>
    </row>
    <row r="51" spans="3:65">
      <c r="E51" s="9"/>
      <c r="U51" s="6"/>
      <c r="Z51" s="6"/>
    </row>
    <row r="52" spans="3:65">
      <c r="U52" s="6"/>
      <c r="Z52" s="6"/>
    </row>
    <row r="53" spans="3:65">
      <c r="U53" s="6"/>
      <c r="Z53" s="6"/>
    </row>
    <row r="54" spans="3:65">
      <c r="D54" s="6" t="s">
        <v>107</v>
      </c>
      <c r="U54" s="6"/>
      <c r="Z54" s="6"/>
    </row>
    <row r="55" spans="3:65">
      <c r="D55" s="153"/>
      <c r="E55" s="11">
        <v>1990</v>
      </c>
      <c r="F55" s="12">
        <f t="shared" ref="F55" si="178">E55+1</f>
        <v>1991</v>
      </c>
      <c r="G55" s="12">
        <f t="shared" ref="G55" si="179">F55+1</f>
        <v>1992</v>
      </c>
      <c r="H55" s="12">
        <f t="shared" ref="H55" si="180">G55+1</f>
        <v>1993</v>
      </c>
      <c r="I55" s="12">
        <f t="shared" ref="I55" si="181">H55+1</f>
        <v>1994</v>
      </c>
      <c r="J55" s="12">
        <f t="shared" ref="J55" si="182">I55+1</f>
        <v>1995</v>
      </c>
      <c r="K55" s="12">
        <f t="shared" ref="K55" si="183">J55+1</f>
        <v>1996</v>
      </c>
      <c r="L55" s="12">
        <f t="shared" ref="L55" si="184">K55+1</f>
        <v>1997</v>
      </c>
      <c r="M55" s="12">
        <f t="shared" ref="M55" si="185">L55+1</f>
        <v>1998</v>
      </c>
      <c r="N55" s="12">
        <f t="shared" ref="N55" si="186">M55+1</f>
        <v>1999</v>
      </c>
      <c r="O55" s="12">
        <f t="shared" ref="O55" si="187">N55+1</f>
        <v>2000</v>
      </c>
      <c r="P55" s="12">
        <f t="shared" ref="P55" si="188">O55+1</f>
        <v>2001</v>
      </c>
      <c r="Q55" s="12">
        <f t="shared" ref="Q55" si="189">P55+1</f>
        <v>2002</v>
      </c>
      <c r="R55" s="12">
        <f t="shared" ref="R55" si="190">Q55+1</f>
        <v>2003</v>
      </c>
      <c r="S55" s="12">
        <f t="shared" ref="S55" si="191">R55+1</f>
        <v>2004</v>
      </c>
      <c r="T55" s="12">
        <f t="shared" ref="T55" si="192">S55+1</f>
        <v>2005</v>
      </c>
      <c r="U55" s="12">
        <f t="shared" ref="U55" si="193">T55+1</f>
        <v>2006</v>
      </c>
      <c r="V55" s="12">
        <f t="shared" ref="V55" si="194">U55+1</f>
        <v>2007</v>
      </c>
      <c r="W55" s="12">
        <f t="shared" ref="W55" si="195">V55+1</f>
        <v>2008</v>
      </c>
      <c r="X55" s="12">
        <f t="shared" ref="X55" si="196">W55+1</f>
        <v>2009</v>
      </c>
      <c r="Y55" s="12">
        <f t="shared" ref="Y55" si="197">X55+1</f>
        <v>2010</v>
      </c>
      <c r="Z55" s="12">
        <f t="shared" ref="Z55" si="198">Y55+1</f>
        <v>2011</v>
      </c>
      <c r="AA55" s="12">
        <f t="shared" ref="AA55" si="199">Z55+1</f>
        <v>2012</v>
      </c>
      <c r="AB55" s="12">
        <f t="shared" ref="AB55" si="200">AA55+1</f>
        <v>2013</v>
      </c>
      <c r="AC55" s="12">
        <f t="shared" ref="AC55" si="201">AB55+1</f>
        <v>2014</v>
      </c>
      <c r="AD55" s="12">
        <f t="shared" ref="AD55" si="202">AC55+1</f>
        <v>2015</v>
      </c>
      <c r="AE55" s="12">
        <f t="shared" ref="AE55" si="203">AD55+1</f>
        <v>2016</v>
      </c>
      <c r="AF55" s="12">
        <f t="shared" ref="AF55" si="204">AE55+1</f>
        <v>2017</v>
      </c>
      <c r="AG55" s="12">
        <f t="shared" ref="AG55" si="205">AF55+1</f>
        <v>2018</v>
      </c>
      <c r="AH55" s="12">
        <f t="shared" ref="AH55" si="206">AG55+1</f>
        <v>2019</v>
      </c>
      <c r="AI55" s="12">
        <f t="shared" ref="AI55" si="207">AH55+1</f>
        <v>2020</v>
      </c>
      <c r="AJ55" s="12">
        <f t="shared" ref="AJ55" si="208">AI55+1</f>
        <v>2021</v>
      </c>
      <c r="AK55" s="12">
        <f t="shared" ref="AK55" si="209">AJ55+1</f>
        <v>2022</v>
      </c>
      <c r="AL55" s="12">
        <f t="shared" ref="AL55" si="210">AK55+1</f>
        <v>2023</v>
      </c>
      <c r="AM55" s="12">
        <f t="shared" ref="AM55" si="211">AL55+1</f>
        <v>2024</v>
      </c>
      <c r="AN55" s="12">
        <f t="shared" ref="AN55" si="212">AM55+1</f>
        <v>2025</v>
      </c>
      <c r="AO55" s="12">
        <f t="shared" ref="AO55" si="213">AN55+1</f>
        <v>2026</v>
      </c>
      <c r="AP55" s="12">
        <f t="shared" ref="AP55" si="214">AO55+1</f>
        <v>2027</v>
      </c>
      <c r="AQ55" s="12">
        <f t="shared" ref="AQ55" si="215">AP55+1</f>
        <v>2028</v>
      </c>
      <c r="AR55" s="12">
        <f t="shared" ref="AR55" si="216">AQ55+1</f>
        <v>2029</v>
      </c>
      <c r="AS55" s="12">
        <f t="shared" ref="AS55" si="217">AR55+1</f>
        <v>2030</v>
      </c>
      <c r="AT55" s="12">
        <f t="shared" ref="AT55" si="218">AS55+1</f>
        <v>2031</v>
      </c>
      <c r="AU55" s="12">
        <f t="shared" ref="AU55" si="219">AT55+1</f>
        <v>2032</v>
      </c>
      <c r="AV55" s="12">
        <f t="shared" ref="AV55" si="220">AU55+1</f>
        <v>2033</v>
      </c>
      <c r="AW55" s="12">
        <f t="shared" ref="AW55" si="221">AV55+1</f>
        <v>2034</v>
      </c>
      <c r="AX55" s="12">
        <f t="shared" ref="AX55" si="222">AW55+1</f>
        <v>2035</v>
      </c>
      <c r="AY55" s="12">
        <f t="shared" ref="AY55" si="223">AX55+1</f>
        <v>2036</v>
      </c>
      <c r="AZ55" s="12">
        <f t="shared" ref="AZ55" si="224">AY55+1</f>
        <v>2037</v>
      </c>
      <c r="BA55" s="12">
        <f t="shared" ref="BA55" si="225">AZ55+1</f>
        <v>2038</v>
      </c>
      <c r="BB55" s="12">
        <f t="shared" ref="BB55" si="226">BA55+1</f>
        <v>2039</v>
      </c>
      <c r="BC55" s="12">
        <f t="shared" ref="BC55" si="227">BB55+1</f>
        <v>2040</v>
      </c>
      <c r="BD55" s="12">
        <f t="shared" ref="BD55" si="228">BC55+1</f>
        <v>2041</v>
      </c>
      <c r="BE55" s="12">
        <f t="shared" ref="BE55" si="229">BD55+1</f>
        <v>2042</v>
      </c>
      <c r="BF55" s="12">
        <f t="shared" ref="BF55" si="230">BE55+1</f>
        <v>2043</v>
      </c>
      <c r="BG55" s="12">
        <f t="shared" ref="BG55" si="231">BF55+1</f>
        <v>2044</v>
      </c>
      <c r="BH55" s="12">
        <f t="shared" ref="BH55" si="232">BG55+1</f>
        <v>2045</v>
      </c>
      <c r="BI55" s="12">
        <f t="shared" ref="BI55" si="233">BH55+1</f>
        <v>2046</v>
      </c>
      <c r="BJ55" s="12">
        <f t="shared" ref="BJ55" si="234">BI55+1</f>
        <v>2047</v>
      </c>
      <c r="BK55" s="12">
        <f t="shared" ref="BK55" si="235">BJ55+1</f>
        <v>2048</v>
      </c>
      <c r="BL55" s="12">
        <f t="shared" ref="BL55" si="236">BK55+1</f>
        <v>2049</v>
      </c>
      <c r="BM55" s="12">
        <f t="shared" ref="BM55" si="237">BL55+1</f>
        <v>2050</v>
      </c>
    </row>
    <row r="56" spans="3:65">
      <c r="D56" s="13" t="s">
        <v>43</v>
      </c>
      <c r="E56" s="152">
        <f>E38+E43+E45</f>
        <v>11648.086490935602</v>
      </c>
      <c r="F56" s="152">
        <f t="shared" ref="F56:AH56" si="238">F38+F43+F45</f>
        <v>11643.22849320368</v>
      </c>
      <c r="G56" s="152">
        <f t="shared" si="238"/>
        <v>11988.974333166803</v>
      </c>
      <c r="H56" s="152">
        <f t="shared" si="238"/>
        <v>12314.102276207104</v>
      </c>
      <c r="I56" s="152">
        <f t="shared" si="238"/>
        <v>13688.559057845396</v>
      </c>
      <c r="J56" s="152">
        <f t="shared" si="238"/>
        <v>14598.871600921699</v>
      </c>
      <c r="K56" s="152">
        <f t="shared" si="238"/>
        <v>15419.044996907794</v>
      </c>
      <c r="L56" s="152">
        <f t="shared" si="238"/>
        <v>15966.662157763374</v>
      </c>
      <c r="M56" s="152">
        <f t="shared" si="238"/>
        <v>16796.606667056418</v>
      </c>
      <c r="N56" s="152">
        <f t="shared" si="238"/>
        <v>16602.93964073966</v>
      </c>
      <c r="O56" s="152">
        <f t="shared" si="238"/>
        <v>16921.165086911933</v>
      </c>
      <c r="P56" s="152">
        <f t="shared" si="238"/>
        <v>17112.212829899901</v>
      </c>
      <c r="Q56" s="152">
        <f t="shared" si="238"/>
        <v>17086.213358130655</v>
      </c>
      <c r="R56" s="152">
        <f t="shared" si="238"/>
        <v>17784.982561622397</v>
      </c>
      <c r="S56" s="152">
        <f t="shared" si="238"/>
        <v>17189.808022711823</v>
      </c>
      <c r="T56" s="152">
        <f t="shared" si="238"/>
        <v>15031.247052502898</v>
      </c>
      <c r="U56" s="152">
        <f t="shared" si="238"/>
        <v>13352.97959063863</v>
      </c>
      <c r="V56" s="152">
        <f t="shared" si="238"/>
        <v>13592.369722450623</v>
      </c>
      <c r="W56" s="152">
        <f t="shared" si="238"/>
        <v>14413.987365694804</v>
      </c>
      <c r="X56" s="152">
        <f t="shared" si="238"/>
        <v>12268.856789813102</v>
      </c>
      <c r="Y56" s="152">
        <f t="shared" si="238"/>
        <v>12431.22485387636</v>
      </c>
      <c r="Z56" s="152">
        <f t="shared" si="238"/>
        <v>12384.441892553634</v>
      </c>
      <c r="AA56" s="152">
        <f t="shared" si="238"/>
        <v>13588.673710462497</v>
      </c>
      <c r="AB56" s="152">
        <f t="shared" si="238"/>
        <v>13848.116051134582</v>
      </c>
      <c r="AC56" s="152">
        <f t="shared" si="238"/>
        <v>12955.050930118705</v>
      </c>
      <c r="AD56" s="152">
        <f t="shared" si="238"/>
        <v>13520.530992632421</v>
      </c>
      <c r="AE56" s="152">
        <f t="shared" si="238"/>
        <v>13467.314382131437</v>
      </c>
      <c r="AF56" s="152">
        <f t="shared" si="238"/>
        <v>14134.45569127785</v>
      </c>
      <c r="AG56" s="152">
        <f t="shared" si="238"/>
        <v>14337.715752618489</v>
      </c>
      <c r="AH56" s="152">
        <f t="shared" si="238"/>
        <v>14654.404321097854</v>
      </c>
      <c r="AI56" s="152">
        <f t="shared" ref="AI56:BL56" si="239">AI38+AI43+AI45</f>
        <v>13937.790903184557</v>
      </c>
      <c r="AJ56" s="152">
        <f t="shared" si="239"/>
        <v>13431.235351439684</v>
      </c>
      <c r="AK56" s="152">
        <f t="shared" si="239"/>
        <v>12934.727305607876</v>
      </c>
      <c r="AL56" s="152">
        <f t="shared" si="239"/>
        <v>12436.479326218494</v>
      </c>
      <c r="AM56" s="152">
        <f t="shared" si="239"/>
        <v>11952.726583256966</v>
      </c>
      <c r="AN56" s="152">
        <f t="shared" si="239"/>
        <v>11438.962451782454</v>
      </c>
      <c r="AO56" s="152">
        <f t="shared" si="239"/>
        <v>10953.108698945814</v>
      </c>
      <c r="AP56" s="152">
        <f t="shared" si="239"/>
        <v>10466.884579373285</v>
      </c>
      <c r="AQ56" s="152">
        <f t="shared" si="239"/>
        <v>9995.2241238183487</v>
      </c>
      <c r="AR56" s="152">
        <f t="shared" si="239"/>
        <v>9493.8977581802974</v>
      </c>
      <c r="AS56" s="152">
        <f t="shared" si="239"/>
        <v>9006.9359703501395</v>
      </c>
      <c r="AT56" s="152">
        <f t="shared" si="239"/>
        <v>8794.0910416705301</v>
      </c>
      <c r="AU56" s="152">
        <f t="shared" si="239"/>
        <v>8638.3629015061888</v>
      </c>
      <c r="AV56" s="152">
        <f t="shared" si="239"/>
        <v>8470.7307776015368</v>
      </c>
      <c r="AW56" s="152">
        <f t="shared" si="239"/>
        <v>8322.7666770934266</v>
      </c>
      <c r="AX56" s="152">
        <f t="shared" si="239"/>
        <v>8176.9233359862346</v>
      </c>
      <c r="AY56" s="152">
        <f t="shared" si="239"/>
        <v>8035.1819745994171</v>
      </c>
      <c r="AZ56" s="152">
        <f t="shared" si="239"/>
        <v>7870.2387218710392</v>
      </c>
      <c r="BA56" s="152">
        <f t="shared" si="239"/>
        <v>7719.6526803158977</v>
      </c>
      <c r="BB56" s="152">
        <f t="shared" si="239"/>
        <v>7569.5922665283679</v>
      </c>
      <c r="BC56" s="152">
        <f t="shared" si="239"/>
        <v>7432.8365803322049</v>
      </c>
      <c r="BD56" s="152">
        <f t="shared" si="239"/>
        <v>7270.0284726687823</v>
      </c>
      <c r="BE56" s="152">
        <f t="shared" si="239"/>
        <v>7119.4907264717694</v>
      </c>
      <c r="BF56" s="152">
        <f t="shared" si="239"/>
        <v>6969.0071900106686</v>
      </c>
      <c r="BG56" s="152">
        <f t="shared" si="239"/>
        <v>6818.5729077034784</v>
      </c>
      <c r="BH56" s="152">
        <f t="shared" si="239"/>
        <v>6680.7620657042635</v>
      </c>
      <c r="BI56" s="152">
        <f t="shared" si="239"/>
        <v>6518.6107981959403</v>
      </c>
      <c r="BJ56" s="152">
        <f t="shared" si="239"/>
        <v>6368.2706484968476</v>
      </c>
      <c r="BK56" s="152">
        <f t="shared" si="239"/>
        <v>6218.2663243239131</v>
      </c>
      <c r="BL56" s="152">
        <f t="shared" si="239"/>
        <v>6080.4953359667215</v>
      </c>
      <c r="BM56" s="152">
        <f>BM38+BM43+BM45</f>
        <v>5919.7021762155546</v>
      </c>
    </row>
    <row r="57" spans="3:65">
      <c r="D57" s="13" t="s">
        <v>44</v>
      </c>
      <c r="E57" s="152">
        <f>E42+E44</f>
        <v>7999.5408388418218</v>
      </c>
      <c r="F57" s="152">
        <f t="shared" ref="F57:AH57" si="240">F42+F44</f>
        <v>8094.9961823260892</v>
      </c>
      <c r="G57" s="152">
        <f t="shared" si="240"/>
        <v>9442.1537093788556</v>
      </c>
      <c r="H57" s="152">
        <f t="shared" si="240"/>
        <v>8118.31166286796</v>
      </c>
      <c r="I57" s="152">
        <f t="shared" si="240"/>
        <v>10161.075748385932</v>
      </c>
      <c r="J57" s="152">
        <f t="shared" si="240"/>
        <v>9652.2617631846224</v>
      </c>
      <c r="K57" s="152">
        <f t="shared" si="240"/>
        <v>9211.9653518693194</v>
      </c>
      <c r="L57" s="152">
        <f t="shared" si="240"/>
        <v>10056.469854989849</v>
      </c>
      <c r="M57" s="152">
        <f t="shared" si="240"/>
        <v>9460.544275358141</v>
      </c>
      <c r="N57" s="152">
        <f t="shared" si="240"/>
        <v>9417.2576132119048</v>
      </c>
      <c r="O57" s="152">
        <f t="shared" si="240"/>
        <v>10543.672633737371</v>
      </c>
      <c r="P57" s="152">
        <f t="shared" si="240"/>
        <v>9926.1916300222929</v>
      </c>
      <c r="Q57" s="152">
        <f t="shared" si="240"/>
        <v>10193.900059513262</v>
      </c>
      <c r="R57" s="152">
        <f t="shared" si="240"/>
        <v>10337.861955710614</v>
      </c>
      <c r="S57" s="152">
        <f t="shared" si="240"/>
        <v>10530.893912136551</v>
      </c>
      <c r="T57" s="152">
        <f t="shared" si="240"/>
        <v>11033.827261515929</v>
      </c>
      <c r="U57" s="152">
        <f t="shared" si="240"/>
        <v>10668.671191443285</v>
      </c>
      <c r="V57" s="152">
        <f t="shared" si="240"/>
        <v>11087.202627096256</v>
      </c>
      <c r="W57" s="152">
        <f t="shared" si="240"/>
        <v>11150.395243616174</v>
      </c>
      <c r="X57" s="152">
        <f t="shared" si="240"/>
        <v>9682.4886276617035</v>
      </c>
      <c r="Y57" s="152">
        <f t="shared" si="240"/>
        <v>10267.57028692024</v>
      </c>
      <c r="Z57" s="152">
        <f t="shared" si="240"/>
        <v>9727.3984358527596</v>
      </c>
      <c r="AA57" s="152">
        <f t="shared" si="240"/>
        <v>10296.630315886063</v>
      </c>
      <c r="AB57" s="152">
        <f t="shared" si="240"/>
        <v>9451.1525373277291</v>
      </c>
      <c r="AC57" s="152">
        <f t="shared" si="240"/>
        <v>9662.7430957782017</v>
      </c>
      <c r="AD57" s="152">
        <f t="shared" si="240"/>
        <v>9348.527936855613</v>
      </c>
      <c r="AE57" s="152">
        <f t="shared" si="240"/>
        <v>9657.1212375354935</v>
      </c>
      <c r="AF57" s="152">
        <f t="shared" si="240"/>
        <v>9184.3214840453056</v>
      </c>
      <c r="AG57" s="152">
        <f t="shared" si="240"/>
        <v>9798.8096019492514</v>
      </c>
      <c r="AH57" s="152">
        <f t="shared" si="240"/>
        <v>9761.3434110095241</v>
      </c>
      <c r="AI57" s="152">
        <f t="shared" ref="AI57:BM57" si="241">AI42+AI44</f>
        <v>9674.8434016607534</v>
      </c>
      <c r="AJ57" s="152">
        <f t="shared" si="241"/>
        <v>9535.9946440641743</v>
      </c>
      <c r="AK57" s="152">
        <f t="shared" si="241"/>
        <v>9397.1945511570739</v>
      </c>
      <c r="AL57" s="152">
        <f t="shared" si="241"/>
        <v>9255.6853643638042</v>
      </c>
      <c r="AM57" s="152">
        <f t="shared" si="241"/>
        <v>9116.9826008356613</v>
      </c>
      <c r="AN57" s="152">
        <f t="shared" si="241"/>
        <v>8975.5707434213582</v>
      </c>
      <c r="AO57" s="152">
        <f t="shared" si="241"/>
        <v>8836.9653092721837</v>
      </c>
      <c r="AP57" s="152">
        <f t="shared" si="241"/>
        <v>8695.6507812368382</v>
      </c>
      <c r="AQ57" s="152">
        <f t="shared" si="241"/>
        <v>8557.1426764666248</v>
      </c>
      <c r="AR57" s="152">
        <f t="shared" si="241"/>
        <v>8418.6832363858903</v>
      </c>
      <c r="AS57" s="152">
        <f t="shared" si="241"/>
        <v>8277.5147024189919</v>
      </c>
      <c r="AT57" s="152">
        <f t="shared" si="241"/>
        <v>8211.7723126269211</v>
      </c>
      <c r="AU57" s="152">
        <f t="shared" si="241"/>
        <v>8146.0774357629753</v>
      </c>
      <c r="AV57" s="152">
        <f t="shared" si="241"/>
        <v>8080.4300718271479</v>
      </c>
      <c r="AW57" s="152">
        <f t="shared" si="241"/>
        <v>8014.8302208194464</v>
      </c>
      <c r="AX57" s="152">
        <f t="shared" si="241"/>
        <v>7949.2778827398697</v>
      </c>
      <c r="AY57" s="152">
        <f t="shared" si="241"/>
        <v>7883.7730575884152</v>
      </c>
      <c r="AZ57" s="152">
        <f t="shared" si="241"/>
        <v>7818.3157453650856</v>
      </c>
      <c r="BA57" s="152">
        <f t="shared" si="241"/>
        <v>7752.90594606988</v>
      </c>
      <c r="BB57" s="152">
        <f t="shared" si="241"/>
        <v>7687.5436597027983</v>
      </c>
      <c r="BC57" s="152">
        <f t="shared" si="241"/>
        <v>7622.2288862638379</v>
      </c>
      <c r="BD57" s="152">
        <f t="shared" si="241"/>
        <v>7614.2840012738206</v>
      </c>
      <c r="BE57" s="152">
        <f t="shared" si="241"/>
        <v>7606.3433530674729</v>
      </c>
      <c r="BF57" s="152">
        <f t="shared" si="241"/>
        <v>7598.4069416447974</v>
      </c>
      <c r="BG57" s="152">
        <f t="shared" si="241"/>
        <v>7590.4747670057886</v>
      </c>
      <c r="BH57" s="152">
        <f t="shared" si="241"/>
        <v>7582.546829150454</v>
      </c>
      <c r="BI57" s="152">
        <f t="shared" si="241"/>
        <v>7574.6231280787888</v>
      </c>
      <c r="BJ57" s="152">
        <f t="shared" si="241"/>
        <v>7566.703663790795</v>
      </c>
      <c r="BK57" s="152">
        <f t="shared" si="241"/>
        <v>7558.7884362864706</v>
      </c>
      <c r="BL57" s="152">
        <f t="shared" si="241"/>
        <v>7550.8774455658186</v>
      </c>
      <c r="BM57" s="152">
        <f t="shared" si="241"/>
        <v>7542.9706916288369</v>
      </c>
    </row>
    <row r="58" spans="3:65">
      <c r="D58" s="157" t="s">
        <v>80</v>
      </c>
      <c r="E58" s="152">
        <f>E39</f>
        <v>1275.5426529059864</v>
      </c>
      <c r="F58" s="152">
        <f t="shared" ref="F58:AH58" si="242">F39</f>
        <v>1311.1944282400343</v>
      </c>
      <c r="G58" s="152">
        <f t="shared" si="242"/>
        <v>1320.8706222686255</v>
      </c>
      <c r="H58" s="152">
        <f t="shared" si="242"/>
        <v>1334.3982488447105</v>
      </c>
      <c r="I58" s="152">
        <f t="shared" si="242"/>
        <v>1357.9482982640916</v>
      </c>
      <c r="J58" s="152">
        <f t="shared" si="242"/>
        <v>1375.8674545055353</v>
      </c>
      <c r="K58" s="152">
        <f t="shared" si="242"/>
        <v>1399.2548904221835</v>
      </c>
      <c r="L58" s="152">
        <f t="shared" si="242"/>
        <v>1420.9146264911915</v>
      </c>
      <c r="M58" s="152">
        <f t="shared" si="242"/>
        <v>1430.8892020422754</v>
      </c>
      <c r="N58" s="152">
        <f t="shared" si="242"/>
        <v>1464.7364664660388</v>
      </c>
      <c r="O58" s="152">
        <f t="shared" si="242"/>
        <v>1510.7735527536875</v>
      </c>
      <c r="P58" s="152">
        <f t="shared" si="242"/>
        <v>1542.1300483328871</v>
      </c>
      <c r="Q58" s="152">
        <f t="shared" si="242"/>
        <v>1578.0913580178299</v>
      </c>
      <c r="R58" s="152">
        <f t="shared" si="242"/>
        <v>1609.4307689528137</v>
      </c>
      <c r="S58" s="152">
        <f t="shared" si="242"/>
        <v>1582.2238319599551</v>
      </c>
      <c r="T58" s="152">
        <f t="shared" si="242"/>
        <v>1543.4482078498968</v>
      </c>
      <c r="U58" s="152">
        <f t="shared" si="242"/>
        <v>1464.1363776805536</v>
      </c>
      <c r="V58" s="152">
        <f t="shared" si="242"/>
        <v>1446.5940084662698</v>
      </c>
      <c r="W58" s="152">
        <f t="shared" si="242"/>
        <v>1354.9790014592413</v>
      </c>
      <c r="X58" s="152">
        <f t="shared" si="242"/>
        <v>1244.9415021160139</v>
      </c>
      <c r="Y58" s="152">
        <f t="shared" si="242"/>
        <v>1286.9243270305574</v>
      </c>
      <c r="Z58" s="152">
        <f t="shared" si="242"/>
        <v>1335.5476815901072</v>
      </c>
      <c r="AA58" s="152">
        <f t="shared" si="242"/>
        <v>1390.0435952743896</v>
      </c>
      <c r="AB58" s="152">
        <f t="shared" si="242"/>
        <v>1344.6448371790505</v>
      </c>
      <c r="AC58" s="152">
        <f t="shared" si="242"/>
        <v>1305.2598462533304</v>
      </c>
      <c r="AD58" s="152">
        <f t="shared" si="242"/>
        <v>1243.6511160906628</v>
      </c>
      <c r="AE58" s="152">
        <f t="shared" si="242"/>
        <v>1226.2138756514362</v>
      </c>
      <c r="AF58" s="152">
        <f t="shared" si="242"/>
        <v>1163.7269111393109</v>
      </c>
      <c r="AG58" s="152">
        <f t="shared" si="242"/>
        <v>1177.7717217753116</v>
      </c>
      <c r="AH58" s="152">
        <f t="shared" si="242"/>
        <v>1191.5125058879783</v>
      </c>
      <c r="AI58" s="152">
        <f t="shared" ref="AI58:BM58" si="243">AI39</f>
        <v>1185.099569003974</v>
      </c>
      <c r="AJ58" s="152">
        <f t="shared" si="243"/>
        <v>1175.900610610611</v>
      </c>
      <c r="AK58" s="152">
        <f t="shared" si="243"/>
        <v>1169.5628648925506</v>
      </c>
      <c r="AL58" s="152">
        <f t="shared" si="243"/>
        <v>1162.8851612873116</v>
      </c>
      <c r="AM58" s="152">
        <f t="shared" si="243"/>
        <v>1159.0703215008969</v>
      </c>
      <c r="AN58" s="152">
        <f t="shared" si="243"/>
        <v>1148.650231575067</v>
      </c>
      <c r="AO58" s="152">
        <f t="shared" si="243"/>
        <v>1141.0326418508591</v>
      </c>
      <c r="AP58" s="152">
        <f t="shared" si="243"/>
        <v>1133.194727891334</v>
      </c>
      <c r="AQ58" s="152">
        <f t="shared" si="243"/>
        <v>1128.226072733841</v>
      </c>
      <c r="AR58" s="152">
        <f t="shared" si="243"/>
        <v>1116.8862252301408</v>
      </c>
      <c r="AS58" s="152">
        <f t="shared" si="243"/>
        <v>1108.4266321990071</v>
      </c>
      <c r="AT58" s="152">
        <f t="shared" si="243"/>
        <v>1099.9712094088814</v>
      </c>
      <c r="AU58" s="152">
        <f t="shared" si="243"/>
        <v>1094.3152968028653</v>
      </c>
      <c r="AV58" s="152">
        <f t="shared" si="243"/>
        <v>1082.491281377658</v>
      </c>
      <c r="AW58" s="152">
        <f t="shared" si="243"/>
        <v>1073.4784935917571</v>
      </c>
      <c r="AX58" s="152">
        <f t="shared" si="243"/>
        <v>1064.2986422281235</v>
      </c>
      <c r="AY58" s="152">
        <f t="shared" si="243"/>
        <v>1058.4111687361096</v>
      </c>
      <c r="AZ58" s="152">
        <f t="shared" si="243"/>
        <v>1046.5964356146756</v>
      </c>
      <c r="BA58" s="152">
        <f t="shared" si="243"/>
        <v>1037.5401053388273</v>
      </c>
      <c r="BB58" s="152">
        <f t="shared" si="243"/>
        <v>1028.3660608616299</v>
      </c>
      <c r="BC58" s="152">
        <f t="shared" si="243"/>
        <v>1021.8830579205179</v>
      </c>
      <c r="BD58" s="152">
        <f t="shared" si="243"/>
        <v>1010.5237522167376</v>
      </c>
      <c r="BE58" s="152">
        <f t="shared" si="243"/>
        <v>1001.8882859841674</v>
      </c>
      <c r="BF58" s="152">
        <f t="shared" si="243"/>
        <v>993.21000725090937</v>
      </c>
      <c r="BG58" s="152">
        <f t="shared" si="243"/>
        <v>984.23935453126285</v>
      </c>
      <c r="BH58" s="152">
        <f t="shared" si="243"/>
        <v>978.74148673665877</v>
      </c>
      <c r="BI58" s="152">
        <f t="shared" si="243"/>
        <v>966.93155854964095</v>
      </c>
      <c r="BJ58" s="152">
        <f t="shared" si="243"/>
        <v>958.07620035725711</v>
      </c>
      <c r="BK58" s="152">
        <f t="shared" si="243"/>
        <v>948.97745078754122</v>
      </c>
      <c r="BL58" s="152">
        <f t="shared" si="243"/>
        <v>943.27534820826565</v>
      </c>
      <c r="BM58" s="152">
        <f t="shared" si="243"/>
        <v>931.6438997130997</v>
      </c>
    </row>
    <row r="59" spans="3:65">
      <c r="D59" s="13" t="s">
        <v>41</v>
      </c>
      <c r="E59" s="152">
        <f>E40</f>
        <v>331.80951208791208</v>
      </c>
      <c r="F59" s="152">
        <f t="shared" ref="F59:AH59" si="244">F40</f>
        <v>329.36973626373623</v>
      </c>
      <c r="G59" s="152">
        <f t="shared" si="244"/>
        <v>347.66805494505491</v>
      </c>
      <c r="H59" s="152">
        <f t="shared" si="244"/>
        <v>374.50558901098901</v>
      </c>
      <c r="I59" s="152">
        <f t="shared" si="244"/>
        <v>400.12323516483514</v>
      </c>
      <c r="J59" s="152">
        <f t="shared" si="244"/>
        <v>406.22267472527471</v>
      </c>
      <c r="K59" s="152">
        <f t="shared" si="244"/>
        <v>434.28009670329669</v>
      </c>
      <c r="L59" s="152">
        <f t="shared" si="244"/>
        <v>458.67785494505495</v>
      </c>
      <c r="M59" s="152">
        <f t="shared" si="244"/>
        <v>423.30110549450546</v>
      </c>
      <c r="N59" s="152">
        <f t="shared" si="244"/>
        <v>424.57344858681319</v>
      </c>
      <c r="O59" s="152">
        <f t="shared" si="244"/>
        <v>414.9814699340659</v>
      </c>
      <c r="P59" s="152">
        <f t="shared" si="244"/>
        <v>418.87535214945052</v>
      </c>
      <c r="Q59" s="152">
        <f t="shared" si="244"/>
        <v>449.02854156043958</v>
      </c>
      <c r="R59" s="152">
        <f t="shared" si="244"/>
        <v>536.0199684593407</v>
      </c>
      <c r="S59" s="152">
        <f t="shared" si="244"/>
        <v>542.73545141538466</v>
      </c>
      <c r="T59" s="152">
        <f t="shared" si="244"/>
        <v>539.22778356235347</v>
      </c>
      <c r="U59" s="152">
        <f t="shared" si="244"/>
        <v>547.3671339483634</v>
      </c>
      <c r="V59" s="152">
        <f t="shared" si="244"/>
        <v>558.50213181333561</v>
      </c>
      <c r="W59" s="152">
        <f t="shared" si="244"/>
        <v>572.34551732392902</v>
      </c>
      <c r="X59" s="152">
        <f t="shared" si="244"/>
        <v>583.91774542856967</v>
      </c>
      <c r="Y59" s="152">
        <f t="shared" si="244"/>
        <v>589.5490218871621</v>
      </c>
      <c r="Z59" s="152">
        <f t="shared" si="244"/>
        <v>601.99531380374879</v>
      </c>
      <c r="AA59" s="152">
        <f t="shared" si="244"/>
        <v>616.1686636261893</v>
      </c>
      <c r="AB59" s="152">
        <f t="shared" si="244"/>
        <v>628.14410856566053</v>
      </c>
      <c r="AC59" s="152">
        <f t="shared" si="244"/>
        <v>640.74437058328124</v>
      </c>
      <c r="AD59" s="152">
        <f t="shared" si="244"/>
        <v>639.18836660022771</v>
      </c>
      <c r="AE59" s="152">
        <f t="shared" si="244"/>
        <v>655.60311153896998</v>
      </c>
      <c r="AF59" s="152">
        <f t="shared" si="244"/>
        <v>666.38893626122604</v>
      </c>
      <c r="AG59" s="152">
        <f t="shared" si="244"/>
        <v>678.79935752507288</v>
      </c>
      <c r="AH59" s="152">
        <f t="shared" si="244"/>
        <v>687.93760241249822</v>
      </c>
      <c r="AI59" s="152">
        <f t="shared" ref="AI59:BM59" si="245">AI40</f>
        <v>701.95042891872731</v>
      </c>
      <c r="AJ59" s="152">
        <f t="shared" si="245"/>
        <v>708.79761798495804</v>
      </c>
      <c r="AK59" s="152">
        <f t="shared" si="245"/>
        <v>717.56712864691758</v>
      </c>
      <c r="AL59" s="152">
        <f t="shared" si="245"/>
        <v>726.33663930887678</v>
      </c>
      <c r="AM59" s="152">
        <f t="shared" si="245"/>
        <v>737.12013942281101</v>
      </c>
      <c r="AN59" s="152">
        <f t="shared" si="245"/>
        <v>743.87566063279542</v>
      </c>
      <c r="AO59" s="152">
        <f t="shared" si="245"/>
        <v>753.65796455879592</v>
      </c>
      <c r="AP59" s="152">
        <f t="shared" si="245"/>
        <v>763.39241601694653</v>
      </c>
      <c r="AQ59" s="152">
        <f t="shared" si="245"/>
        <v>775.24502327639857</v>
      </c>
      <c r="AR59" s="152">
        <f t="shared" si="245"/>
        <v>782.86131893324728</v>
      </c>
      <c r="AS59" s="152">
        <f t="shared" si="245"/>
        <v>792.59577039139765</v>
      </c>
      <c r="AT59" s="152">
        <f t="shared" si="245"/>
        <v>800.59926184939445</v>
      </c>
      <c r="AU59" s="152">
        <f t="shared" si="245"/>
        <v>810.77723856859404</v>
      </c>
      <c r="AV59" s="152">
        <f t="shared" si="245"/>
        <v>816.52473857430402</v>
      </c>
      <c r="AW59" s="152">
        <f t="shared" si="245"/>
        <v>824.48747693675909</v>
      </c>
      <c r="AX59" s="152">
        <f t="shared" si="245"/>
        <v>832.45021529921394</v>
      </c>
      <c r="AY59" s="152">
        <f t="shared" si="245"/>
        <v>837.92737693260472</v>
      </c>
      <c r="AZ59" s="152">
        <f t="shared" si="245"/>
        <v>838.78998033586311</v>
      </c>
      <c r="BA59" s="152">
        <f t="shared" si="245"/>
        <v>841.94200280177859</v>
      </c>
      <c r="BB59" s="152">
        <f t="shared" si="245"/>
        <v>845.09402526769406</v>
      </c>
      <c r="BC59" s="152">
        <f t="shared" si="245"/>
        <v>850.5700095082226</v>
      </c>
      <c r="BD59" s="152">
        <f t="shared" si="245"/>
        <v>844.68077032360122</v>
      </c>
      <c r="BE59" s="152">
        <f t="shared" si="245"/>
        <v>841.15867119112193</v>
      </c>
      <c r="BF59" s="152">
        <f t="shared" si="245"/>
        <v>837.63657205864251</v>
      </c>
      <c r="BG59" s="152">
        <f t="shared" si="245"/>
        <v>836.39971805746791</v>
      </c>
      <c r="BH59" s="152">
        <f t="shared" si="245"/>
        <v>830.59237379368392</v>
      </c>
      <c r="BI59" s="152">
        <f t="shared" si="245"/>
        <v>828.49625201871993</v>
      </c>
      <c r="BJ59" s="152">
        <f t="shared" si="245"/>
        <v>826.43035197597044</v>
      </c>
      <c r="BK59" s="152">
        <f t="shared" si="245"/>
        <v>826.62298467824394</v>
      </c>
      <c r="BL59" s="152">
        <f t="shared" si="245"/>
        <v>822.2985518904718</v>
      </c>
      <c r="BM59" s="152">
        <f t="shared" si="245"/>
        <v>820.23265184772265</v>
      </c>
    </row>
    <row r="60" spans="3:65">
      <c r="D60" s="13" t="s">
        <v>40</v>
      </c>
      <c r="E60" s="152">
        <f>E41</f>
        <v>1098.7896330044996</v>
      </c>
      <c r="F60" s="152">
        <f t="shared" ref="F60:AH60" si="246">F41</f>
        <v>1147.6524301523182</v>
      </c>
      <c r="G60" s="152">
        <f t="shared" si="246"/>
        <v>1189.8859358425786</v>
      </c>
      <c r="H60" s="152">
        <f t="shared" si="246"/>
        <v>1142.6250280895895</v>
      </c>
      <c r="I60" s="152">
        <f t="shared" si="246"/>
        <v>1175.450719146402</v>
      </c>
      <c r="J60" s="152">
        <f t="shared" si="246"/>
        <v>1227.6226453054778</v>
      </c>
      <c r="K60" s="152">
        <f t="shared" si="246"/>
        <v>1278.3805892860146</v>
      </c>
      <c r="L60" s="152">
        <f t="shared" si="246"/>
        <v>1347.4106870546009</v>
      </c>
      <c r="M60" s="152">
        <f t="shared" si="246"/>
        <v>1348.3517051406402</v>
      </c>
      <c r="N60" s="152">
        <f t="shared" si="246"/>
        <v>1295.1757241379312</v>
      </c>
      <c r="O60" s="152">
        <f t="shared" si="246"/>
        <v>1092.1530841121496</v>
      </c>
      <c r="P60" s="152">
        <f t="shared" si="246"/>
        <v>1074.6870870755881</v>
      </c>
      <c r="Q60" s="152">
        <f t="shared" si="246"/>
        <v>1145.1454446529081</v>
      </c>
      <c r="R60" s="152">
        <f t="shared" si="246"/>
        <v>1184.4209887139277</v>
      </c>
      <c r="S60" s="152">
        <f t="shared" si="246"/>
        <v>723.43197124144012</v>
      </c>
      <c r="T60" s="152">
        <f t="shared" si="246"/>
        <v>1367.1610952975141</v>
      </c>
      <c r="U60" s="152">
        <f t="shared" si="246"/>
        <v>1628.4446946263708</v>
      </c>
      <c r="V60" s="152">
        <f t="shared" si="246"/>
        <v>1385.3631292341363</v>
      </c>
      <c r="W60" s="152">
        <f t="shared" si="246"/>
        <v>1752.2005105044766</v>
      </c>
      <c r="X60" s="152">
        <f t="shared" si="246"/>
        <v>1964.0791636660322</v>
      </c>
      <c r="Y60" s="152">
        <f t="shared" si="246"/>
        <v>1792.7757869773818</v>
      </c>
      <c r="Z60" s="152">
        <f t="shared" si="246"/>
        <v>1571.9984237780959</v>
      </c>
      <c r="AA60" s="152">
        <f t="shared" si="246"/>
        <v>1380.4865124407854</v>
      </c>
      <c r="AB60" s="152">
        <f t="shared" si="246"/>
        <v>1338.3399659979598</v>
      </c>
      <c r="AC60" s="152">
        <f t="shared" si="246"/>
        <v>1275.9788314651323</v>
      </c>
      <c r="AD60" s="152">
        <f t="shared" si="246"/>
        <v>1449.9796718528996</v>
      </c>
      <c r="AE60" s="152">
        <f t="shared" si="246"/>
        <v>1358.3277963224893</v>
      </c>
      <c r="AF60" s="152">
        <f t="shared" si="246"/>
        <v>1370.0780367751061</v>
      </c>
      <c r="AG60" s="152">
        <f t="shared" si="246"/>
        <v>1202.0495983026874</v>
      </c>
      <c r="AH60" s="152">
        <f t="shared" si="246"/>
        <v>1207.9247185289958</v>
      </c>
      <c r="AI60" s="152">
        <f t="shared" ref="AI60:BM60" si="247">AI41</f>
        <v>1203.4026091674637</v>
      </c>
      <c r="AJ60" s="152">
        <f t="shared" si="247"/>
        <v>1195.4352674181646</v>
      </c>
      <c r="AK60" s="152">
        <f t="shared" si="247"/>
        <v>1190.3987536961813</v>
      </c>
      <c r="AL60" s="152">
        <f t="shared" si="247"/>
        <v>1185.0395277155596</v>
      </c>
      <c r="AM60" s="152">
        <f t="shared" si="247"/>
        <v>1182.6229382420656</v>
      </c>
      <c r="AN60" s="152">
        <f t="shared" si="247"/>
        <v>1173.4861703034589</v>
      </c>
      <c r="AO60" s="152">
        <f t="shared" si="247"/>
        <v>1167.3478862871841</v>
      </c>
      <c r="AP60" s="152">
        <f t="shared" si="247"/>
        <v>1160.9951087432758</v>
      </c>
      <c r="AQ60" s="152">
        <f t="shared" si="247"/>
        <v>1157.6026757037851</v>
      </c>
      <c r="AR60" s="152">
        <f t="shared" si="247"/>
        <v>1147.6889736932931</v>
      </c>
      <c r="AS60" s="152">
        <f t="shared" si="247"/>
        <v>1140.7460540614584</v>
      </c>
      <c r="AT60" s="152">
        <f t="shared" si="247"/>
        <v>1133.6137109522324</v>
      </c>
      <c r="AU60" s="152">
        <f t="shared" si="247"/>
        <v>1129.3817950926318</v>
      </c>
      <c r="AV60" s="152">
        <f t="shared" si="247"/>
        <v>1118.799705267769</v>
      </c>
      <c r="AW60" s="152">
        <f t="shared" si="247"/>
        <v>1111.1337186559567</v>
      </c>
      <c r="AX60" s="152">
        <f t="shared" si="247"/>
        <v>1103.3091433879035</v>
      </c>
      <c r="AY60" s="152">
        <f t="shared" si="247"/>
        <v>1098.3322402253493</v>
      </c>
      <c r="AZ60" s="152">
        <f t="shared" si="247"/>
        <v>1087.2132231061967</v>
      </c>
      <c r="BA60" s="152">
        <f t="shared" si="247"/>
        <v>1078.9684515797148</v>
      </c>
      <c r="BB60" s="152">
        <f t="shared" si="247"/>
        <v>1070.6119373426679</v>
      </c>
      <c r="BC60" s="152">
        <f t="shared" si="247"/>
        <v>1065.0695836399475</v>
      </c>
      <c r="BD60" s="152">
        <f t="shared" si="247"/>
        <v>1053.6285775017677</v>
      </c>
      <c r="BE60" s="152">
        <f t="shared" si="247"/>
        <v>1045.037689895873</v>
      </c>
      <c r="BF60" s="152">
        <f t="shared" si="247"/>
        <v>1036.4061616126585</v>
      </c>
      <c r="BG60" s="152">
        <f t="shared" si="247"/>
        <v>1027.7523977845021</v>
      </c>
      <c r="BH60" s="152">
        <f t="shared" si="247"/>
        <v>1021.8846355799973</v>
      </c>
      <c r="BI60" s="152">
        <f t="shared" si="247"/>
        <v>1010.4396320390057</v>
      </c>
      <c r="BJ60" s="152">
        <f t="shared" si="247"/>
        <v>1001.8026932980426</v>
      </c>
      <c r="BK60" s="152">
        <f t="shared" si="247"/>
        <v>993.18703249888097</v>
      </c>
      <c r="BL60" s="152">
        <f t="shared" si="247"/>
        <v>987.2910663632357</v>
      </c>
      <c r="BM60" s="152">
        <f t="shared" si="247"/>
        <v>976.01886482772966</v>
      </c>
    </row>
    <row r="61" spans="3:65">
      <c r="D61" s="13" t="s">
        <v>108</v>
      </c>
      <c r="E61" s="152">
        <f>E46+E47</f>
        <v>34.314084882635925</v>
      </c>
      <c r="F61" s="152">
        <f t="shared" ref="F61:AH61" si="248">F46+F47</f>
        <v>34.314084882635925</v>
      </c>
      <c r="G61" s="152">
        <f t="shared" si="248"/>
        <v>34.314084882635925</v>
      </c>
      <c r="H61" s="152">
        <f t="shared" si="248"/>
        <v>41.466529327080366</v>
      </c>
      <c r="I61" s="152">
        <f t="shared" si="248"/>
        <v>44.124455253006296</v>
      </c>
      <c r="J61" s="152">
        <f t="shared" si="248"/>
        <v>50.897239440931841</v>
      </c>
      <c r="K61" s="152">
        <f t="shared" si="248"/>
        <v>53.427269308657038</v>
      </c>
      <c r="L61" s="152">
        <f t="shared" si="248"/>
        <v>72.730217978820818</v>
      </c>
      <c r="M61" s="152">
        <f t="shared" si="248"/>
        <v>97.234176822074232</v>
      </c>
      <c r="N61" s="152">
        <f t="shared" si="248"/>
        <v>155.74444022961114</v>
      </c>
      <c r="O61" s="152">
        <f t="shared" si="248"/>
        <v>197.4346578487951</v>
      </c>
      <c r="P61" s="152">
        <f t="shared" si="248"/>
        <v>280.9237641511175</v>
      </c>
      <c r="Q61" s="152">
        <f t="shared" si="248"/>
        <v>411.98423756738384</v>
      </c>
      <c r="R61" s="152">
        <f t="shared" si="248"/>
        <v>605.65961080265356</v>
      </c>
      <c r="S61" s="152">
        <f t="shared" si="248"/>
        <v>830.75884755764685</v>
      </c>
      <c r="T61" s="152">
        <f t="shared" si="248"/>
        <v>1106.9918613271511</v>
      </c>
      <c r="U61" s="152">
        <f t="shared" si="248"/>
        <v>1328.2664877030729</v>
      </c>
      <c r="V61" s="152">
        <f t="shared" si="248"/>
        <v>1482.2833171154271</v>
      </c>
      <c r="W61" s="152">
        <f t="shared" si="248"/>
        <v>1467.6356724172902</v>
      </c>
      <c r="X61" s="152">
        <f t="shared" si="248"/>
        <v>1558.8762376842319</v>
      </c>
      <c r="Y61" s="152">
        <f t="shared" si="248"/>
        <v>1559.2791104675111</v>
      </c>
      <c r="Z61" s="152">
        <f t="shared" si="248"/>
        <v>1623.8389386435574</v>
      </c>
      <c r="AA61" s="152">
        <f t="shared" si="248"/>
        <v>1667.0478997357075</v>
      </c>
      <c r="AB61" s="152">
        <f t="shared" si="248"/>
        <v>1737.3512648198623</v>
      </c>
      <c r="AC61" s="152">
        <f t="shared" si="248"/>
        <v>1714.3263195044913</v>
      </c>
      <c r="AD61" s="152">
        <f t="shared" si="248"/>
        <v>1724.0838181509394</v>
      </c>
      <c r="AE61" s="152">
        <f t="shared" si="248"/>
        <v>1813.4432429507865</v>
      </c>
      <c r="AF61" s="152">
        <f t="shared" si="248"/>
        <v>1826.195700138072</v>
      </c>
      <c r="AG61" s="152">
        <f t="shared" si="248"/>
        <v>1846.2864027246665</v>
      </c>
      <c r="AH61" s="152">
        <f t="shared" si="248"/>
        <v>1819.1656037509874</v>
      </c>
      <c r="AI61" s="152">
        <f t="shared" ref="AI61:BM61" si="249">AI46+AI47</f>
        <v>1733.0702763766442</v>
      </c>
      <c r="AJ61" s="152">
        <f t="shared" si="249"/>
        <v>1680.8176671607227</v>
      </c>
      <c r="AK61" s="152">
        <f t="shared" si="249"/>
        <v>1628.8421938573915</v>
      </c>
      <c r="AL61" s="152">
        <f t="shared" si="249"/>
        <v>1576.5390957340085</v>
      </c>
      <c r="AM61" s="152">
        <f t="shared" si="249"/>
        <v>1525.1011711681822</v>
      </c>
      <c r="AN61" s="152">
        <f t="shared" si="249"/>
        <v>1471.3737945455446</v>
      </c>
      <c r="AO61" s="152">
        <f t="shared" si="249"/>
        <v>1420.2757033640582</v>
      </c>
      <c r="AP61" s="152">
        <f t="shared" si="249"/>
        <v>1368.8949230546832</v>
      </c>
      <c r="AQ61" s="152">
        <f t="shared" si="249"/>
        <v>1318.3453239414612</v>
      </c>
      <c r="AR61" s="152">
        <f t="shared" si="249"/>
        <v>1265.2373548274727</v>
      </c>
      <c r="AS61" s="152">
        <f t="shared" si="249"/>
        <v>1212.861257198681</v>
      </c>
      <c r="AT61" s="152">
        <f t="shared" si="249"/>
        <v>1199.9393267003677</v>
      </c>
      <c r="AU61" s="152">
        <f t="shared" si="249"/>
        <v>1193.445286912201</v>
      </c>
      <c r="AV61" s="152">
        <f t="shared" si="249"/>
        <v>1186.7652143653538</v>
      </c>
      <c r="AW61" s="152">
        <f t="shared" si="249"/>
        <v>1181.8688030971641</v>
      </c>
      <c r="AX61" s="152">
        <f t="shared" si="249"/>
        <v>1177.1833960264503</v>
      </c>
      <c r="AY61" s="152">
        <f t="shared" si="249"/>
        <v>1157.4926472023885</v>
      </c>
      <c r="AZ61" s="152">
        <f t="shared" si="249"/>
        <v>1136.1575876573093</v>
      </c>
      <c r="BA61" s="152">
        <f t="shared" si="249"/>
        <v>1116.0503809781126</v>
      </c>
      <c r="BB61" s="152">
        <f t="shared" si="249"/>
        <v>1096.0342318874559</v>
      </c>
      <c r="BC61" s="152">
        <f t="shared" si="249"/>
        <v>1077.1317188125322</v>
      </c>
      <c r="BD61" s="152">
        <f t="shared" si="249"/>
        <v>1056.1122950442054</v>
      </c>
      <c r="BE61" s="152">
        <f t="shared" si="249"/>
        <v>1036.0489752112587</v>
      </c>
      <c r="BF61" s="152">
        <f t="shared" si="249"/>
        <v>1015.9891059787187</v>
      </c>
      <c r="BG61" s="152">
        <f t="shared" si="249"/>
        <v>995.92571325916197</v>
      </c>
      <c r="BH61" s="152">
        <f t="shared" si="249"/>
        <v>976.90592095305942</v>
      </c>
      <c r="BI61" s="152">
        <f t="shared" si="249"/>
        <v>955.87720491107177</v>
      </c>
      <c r="BJ61" s="152">
        <f t="shared" si="249"/>
        <v>935.76792043407158</v>
      </c>
      <c r="BK61" s="152">
        <f t="shared" si="249"/>
        <v>915.6814708071297</v>
      </c>
      <c r="BL61" s="152">
        <f t="shared" si="249"/>
        <v>896.6174489601093</v>
      </c>
      <c r="BM61" s="152">
        <f t="shared" si="249"/>
        <v>875.63533881648789</v>
      </c>
    </row>
    <row r="62" spans="3:65">
      <c r="D62" s="13" t="s">
        <v>45</v>
      </c>
      <c r="E62" s="152">
        <f>E48</f>
        <v>526.86114112041503</v>
      </c>
      <c r="F62" s="152">
        <f t="shared" ref="F62:AH62" si="250">F48</f>
        <v>571.41778345975536</v>
      </c>
      <c r="G62" s="152">
        <f t="shared" si="250"/>
        <v>630.32541668060981</v>
      </c>
      <c r="H62" s="152">
        <f t="shared" si="250"/>
        <v>704.83658373256083</v>
      </c>
      <c r="I62" s="152">
        <f t="shared" si="250"/>
        <v>770.96044046066788</v>
      </c>
      <c r="J62" s="152">
        <f t="shared" si="250"/>
        <v>845.16572783041431</v>
      </c>
      <c r="K62" s="152">
        <f t="shared" si="250"/>
        <v>872.74420869353639</v>
      </c>
      <c r="L62" s="152">
        <f t="shared" si="250"/>
        <v>891.33636237619635</v>
      </c>
      <c r="M62" s="152">
        <f t="shared" si="250"/>
        <v>850.19370450453425</v>
      </c>
      <c r="N62" s="152">
        <f t="shared" si="250"/>
        <v>941.74152702243987</v>
      </c>
      <c r="O62" s="152">
        <f t="shared" si="250"/>
        <v>1044.1194095610947</v>
      </c>
      <c r="P62" s="152">
        <f t="shared" si="250"/>
        <v>1085.4381157465748</v>
      </c>
      <c r="Q62" s="152">
        <f t="shared" si="250"/>
        <v>986.92661463077354</v>
      </c>
      <c r="R62" s="152">
        <f t="shared" si="250"/>
        <v>762.20554858250023</v>
      </c>
      <c r="S62" s="152">
        <f t="shared" si="250"/>
        <v>783.18352372229526</v>
      </c>
      <c r="T62" s="152">
        <f t="shared" si="250"/>
        <v>869.15932502144847</v>
      </c>
      <c r="U62" s="152">
        <f t="shared" si="250"/>
        <v>949.37167119933622</v>
      </c>
      <c r="V62" s="152">
        <f t="shared" si="250"/>
        <v>997.70048912380003</v>
      </c>
      <c r="W62" s="152">
        <f t="shared" si="250"/>
        <v>1027.9961160585865</v>
      </c>
      <c r="X62" s="152">
        <f t="shared" si="250"/>
        <v>950.77889370139815</v>
      </c>
      <c r="Y62" s="152">
        <f t="shared" si="250"/>
        <v>1007.7664373099562</v>
      </c>
      <c r="Z62" s="152">
        <f t="shared" si="250"/>
        <v>975.86945701296281</v>
      </c>
      <c r="AA62" s="152">
        <f t="shared" si="250"/>
        <v>950.65012075341599</v>
      </c>
      <c r="AB62" s="152">
        <f t="shared" si="250"/>
        <v>957.55621035933427</v>
      </c>
      <c r="AC62" s="152">
        <f t="shared" si="250"/>
        <v>1014.2707305842628</v>
      </c>
      <c r="AD62" s="152">
        <f t="shared" si="250"/>
        <v>1037.0425878572571</v>
      </c>
      <c r="AE62" s="152">
        <f t="shared" si="250"/>
        <v>997.06814153148503</v>
      </c>
      <c r="AF62" s="152">
        <f t="shared" si="250"/>
        <v>1036.0202959682235</v>
      </c>
      <c r="AG62" s="152">
        <f t="shared" si="250"/>
        <v>1063.7345079416743</v>
      </c>
      <c r="AH62" s="152">
        <f t="shared" si="250"/>
        <v>973.4962442854511</v>
      </c>
      <c r="AI62" s="152">
        <f t="shared" ref="AI62:BM62" si="251">AI48</f>
        <v>967.3736263968633</v>
      </c>
      <c r="AJ62" s="152">
        <f t="shared" si="251"/>
        <v>961.25100850827562</v>
      </c>
      <c r="AK62" s="152">
        <f t="shared" si="251"/>
        <v>955.12839061968782</v>
      </c>
      <c r="AL62" s="152">
        <f t="shared" si="251"/>
        <v>949.00577273110036</v>
      </c>
      <c r="AM62" s="152">
        <f t="shared" si="251"/>
        <v>942.88315484251245</v>
      </c>
      <c r="AN62" s="152">
        <f t="shared" si="251"/>
        <v>936.76053695392466</v>
      </c>
      <c r="AO62" s="152">
        <f t="shared" si="251"/>
        <v>930.63791906533686</v>
      </c>
      <c r="AP62" s="152">
        <f t="shared" si="251"/>
        <v>924.51530117674906</v>
      </c>
      <c r="AQ62" s="152">
        <f t="shared" si="251"/>
        <v>918.39268328816149</v>
      </c>
      <c r="AR62" s="152">
        <f t="shared" si="251"/>
        <v>912.27006539957392</v>
      </c>
      <c r="AS62" s="152">
        <f t="shared" si="251"/>
        <v>906.14744751098601</v>
      </c>
      <c r="AT62" s="152">
        <f t="shared" si="251"/>
        <v>900.0248296223981</v>
      </c>
      <c r="AU62" s="152">
        <f t="shared" si="251"/>
        <v>893.90221173381042</v>
      </c>
      <c r="AV62" s="152">
        <f t="shared" si="251"/>
        <v>887.77959384522285</v>
      </c>
      <c r="AW62" s="152">
        <f t="shared" si="251"/>
        <v>881.65697595663494</v>
      </c>
      <c r="AX62" s="152">
        <f t="shared" si="251"/>
        <v>875.53435806804725</v>
      </c>
      <c r="AY62" s="152">
        <f t="shared" si="251"/>
        <v>869.41174017945968</v>
      </c>
      <c r="AZ62" s="152">
        <f t="shared" si="251"/>
        <v>863.28912229087166</v>
      </c>
      <c r="BA62" s="152">
        <f t="shared" si="251"/>
        <v>857.16650440228409</v>
      </c>
      <c r="BB62" s="152">
        <f t="shared" si="251"/>
        <v>851.04388651369618</v>
      </c>
      <c r="BC62" s="152">
        <f t="shared" si="251"/>
        <v>844.92126862510872</v>
      </c>
      <c r="BD62" s="152">
        <f t="shared" si="251"/>
        <v>838.79865073652093</v>
      </c>
      <c r="BE62" s="152">
        <f t="shared" si="251"/>
        <v>832.67603284793302</v>
      </c>
      <c r="BF62" s="152">
        <f t="shared" si="251"/>
        <v>826.55341495934533</v>
      </c>
      <c r="BG62" s="152">
        <f t="shared" si="251"/>
        <v>820.43079707075765</v>
      </c>
      <c r="BH62" s="152">
        <f t="shared" si="251"/>
        <v>814.30817918216985</v>
      </c>
      <c r="BI62" s="152">
        <f t="shared" si="251"/>
        <v>808.18556129358217</v>
      </c>
      <c r="BJ62" s="152">
        <f t="shared" si="251"/>
        <v>802.06294340499437</v>
      </c>
      <c r="BK62" s="152">
        <f t="shared" si="251"/>
        <v>795.94032551640635</v>
      </c>
      <c r="BL62" s="152">
        <f t="shared" si="251"/>
        <v>789.81770762781878</v>
      </c>
      <c r="BM62" s="152">
        <f t="shared" si="251"/>
        <v>783.69508973923109</v>
      </c>
    </row>
    <row r="63" spans="3:65">
      <c r="D63" s="13" t="s">
        <v>46</v>
      </c>
      <c r="E63" s="152">
        <f>E49</f>
        <v>8.2405404267999991</v>
      </c>
      <c r="F63" s="152">
        <f t="shared" ref="F63:AH63" si="252">F49</f>
        <v>5.9399270934666664</v>
      </c>
      <c r="G63" s="152">
        <f t="shared" si="252"/>
        <v>5.791500426799999</v>
      </c>
      <c r="H63" s="152">
        <f t="shared" si="252"/>
        <v>6.1161837601333326</v>
      </c>
      <c r="I63" s="152">
        <f t="shared" si="252"/>
        <v>9.5837991441133337</v>
      </c>
      <c r="J63" s="152">
        <f t="shared" si="252"/>
        <v>11.732219372793335</v>
      </c>
      <c r="K63" s="152">
        <f t="shared" si="252"/>
        <v>8.7332535819466663</v>
      </c>
      <c r="L63" s="152">
        <f t="shared" si="252"/>
        <v>8.5965919865466685</v>
      </c>
      <c r="M63" s="152">
        <f t="shared" si="252"/>
        <v>12.645048345893333</v>
      </c>
      <c r="N63" s="152">
        <f t="shared" si="252"/>
        <v>9.4204108102866666</v>
      </c>
      <c r="O63" s="152">
        <f t="shared" si="252"/>
        <v>8.0730872711257611</v>
      </c>
      <c r="P63" s="152">
        <f t="shared" si="252"/>
        <v>7.3943017302333036</v>
      </c>
      <c r="Q63" s="152">
        <f t="shared" si="252"/>
        <v>6.9773226064295448</v>
      </c>
      <c r="R63" s="152">
        <f t="shared" si="252"/>
        <v>4.8807502791161888</v>
      </c>
      <c r="S63" s="152">
        <f t="shared" si="252"/>
        <v>3.8248974300191865</v>
      </c>
      <c r="T63" s="152">
        <f t="shared" si="252"/>
        <v>3.2845739778408203</v>
      </c>
      <c r="U63" s="152">
        <f t="shared" si="252"/>
        <v>3.1975650640972613</v>
      </c>
      <c r="V63" s="152">
        <f t="shared" si="252"/>
        <v>1.4963926766208411</v>
      </c>
      <c r="W63" s="152">
        <f t="shared" si="252"/>
        <v>4.9027366666666676</v>
      </c>
      <c r="X63" s="152">
        <f t="shared" si="252"/>
        <v>3.0965916666666669</v>
      </c>
      <c r="Y63" s="152">
        <f t="shared" si="252"/>
        <v>2.8487213333333341</v>
      </c>
      <c r="Z63" s="152">
        <f t="shared" si="252"/>
        <v>2.1691266666666671</v>
      </c>
      <c r="AA63" s="152">
        <f t="shared" si="252"/>
        <v>3.3521840000000003</v>
      </c>
      <c r="AB63" s="152">
        <f t="shared" si="252"/>
        <v>1.488952666666667</v>
      </c>
      <c r="AC63" s="152">
        <f t="shared" si="252"/>
        <v>1.3042186666666666</v>
      </c>
      <c r="AD63" s="152">
        <f t="shared" si="252"/>
        <v>1.0858246666666669</v>
      </c>
      <c r="AE63" s="152">
        <f t="shared" si="252"/>
        <v>1.0826126666666667</v>
      </c>
      <c r="AF63" s="152">
        <f t="shared" si="252"/>
        <v>1.1579700000000002</v>
      </c>
      <c r="AG63" s="152">
        <f t="shared" si="252"/>
        <v>1.0373733333333335</v>
      </c>
      <c r="AH63" s="152">
        <f t="shared" si="252"/>
        <v>1.0095433333333335</v>
      </c>
      <c r="AI63" s="152">
        <f t="shared" ref="AI63:BM63" si="253">AI49</f>
        <v>1.0080228960957494</v>
      </c>
      <c r="AJ63" s="152">
        <f t="shared" si="253"/>
        <v>1.0591629284376725</v>
      </c>
      <c r="AK63" s="152">
        <f t="shared" si="253"/>
        <v>1.0911144206490848</v>
      </c>
      <c r="AL63" s="152">
        <f t="shared" si="253"/>
        <v>1.1232472113021539</v>
      </c>
      <c r="AM63" s="152">
        <f t="shared" si="253"/>
        <v>1.1553749260934927</v>
      </c>
      <c r="AN63" s="152">
        <f t="shared" si="253"/>
        <v>1.1875489248905664</v>
      </c>
      <c r="AO63" s="152">
        <f t="shared" si="253"/>
        <v>1.219482023485124</v>
      </c>
      <c r="AP63" s="152">
        <f t="shared" si="253"/>
        <v>1.2504833518170229</v>
      </c>
      <c r="AQ63" s="152">
        <f t="shared" si="253"/>
        <v>1.2814801696664524</v>
      </c>
      <c r="AR63" s="152">
        <f t="shared" si="253"/>
        <v>1.3125392391937529</v>
      </c>
      <c r="AS63" s="152">
        <f t="shared" si="253"/>
        <v>1.3434611760546744</v>
      </c>
      <c r="AT63" s="152">
        <f t="shared" si="253"/>
        <v>1.374445584086565</v>
      </c>
      <c r="AU63" s="152">
        <f t="shared" si="253"/>
        <v>1.3852067544130644</v>
      </c>
      <c r="AV63" s="152">
        <f t="shared" si="253"/>
        <v>1.3960289164459552</v>
      </c>
      <c r="AW63" s="152">
        <f t="shared" si="253"/>
        <v>1.4067175436880417</v>
      </c>
      <c r="AX63" s="152">
        <f t="shared" si="253"/>
        <v>1.4174674922789054</v>
      </c>
      <c r="AY63" s="152">
        <f t="shared" si="253"/>
        <v>1.4282141059842759</v>
      </c>
      <c r="AZ63" s="152">
        <f t="shared" si="253"/>
        <v>1.4366323582667018</v>
      </c>
      <c r="BA63" s="152">
        <f t="shared" si="253"/>
        <v>1.4449214509533779</v>
      </c>
      <c r="BB63" s="152">
        <f t="shared" si="253"/>
        <v>1.4532709847848229</v>
      </c>
      <c r="BC63" s="152">
        <f t="shared" si="253"/>
        <v>1.4616181688319065</v>
      </c>
      <c r="BD63" s="152">
        <f t="shared" si="253"/>
        <v>1.4700245305236164</v>
      </c>
      <c r="BE63" s="152">
        <f t="shared" si="253"/>
        <v>1.4783068522562173</v>
      </c>
      <c r="BF63" s="152">
        <f t="shared" si="253"/>
        <v>1.4866491077770978</v>
      </c>
      <c r="BG63" s="152">
        <f t="shared" si="253"/>
        <v>1.4949905086844866</v>
      </c>
      <c r="BH63" s="152">
        <f t="shared" si="253"/>
        <v>1.5033314420111665</v>
      </c>
      <c r="BI63" s="152">
        <f t="shared" si="253"/>
        <v>1.5117309608421228</v>
      </c>
      <c r="BJ63" s="152">
        <f t="shared" si="253"/>
        <v>1.5200131985152385</v>
      </c>
      <c r="BK63" s="152">
        <f t="shared" si="253"/>
        <v>1.5283544856486826</v>
      </c>
      <c r="BL63" s="152">
        <f t="shared" si="253"/>
        <v>1.5366962202258536</v>
      </c>
      <c r="BM63" s="152">
        <f t="shared" si="253"/>
        <v>1.5450951459697435</v>
      </c>
    </row>
    <row r="64" spans="3:65">
      <c r="D64" s="13" t="s">
        <v>63</v>
      </c>
      <c r="E64" s="152">
        <f>SUM(E56:E63)</f>
        <v>22923.184894205675</v>
      </c>
      <c r="F64" s="152">
        <f t="shared" ref="F64:AH64" si="254">SUM(F56:F63)</f>
        <v>23138.11306562171</v>
      </c>
      <c r="G64" s="152">
        <f t="shared" si="254"/>
        <v>24959.983657591965</v>
      </c>
      <c r="H64" s="152">
        <f t="shared" si="254"/>
        <v>24036.362101840132</v>
      </c>
      <c r="I64" s="152">
        <f t="shared" si="254"/>
        <v>27607.825753664449</v>
      </c>
      <c r="J64" s="152">
        <f t="shared" si="254"/>
        <v>28168.64132528675</v>
      </c>
      <c r="K64" s="152">
        <f t="shared" si="254"/>
        <v>28677.830656772749</v>
      </c>
      <c r="L64" s="152">
        <f t="shared" si="254"/>
        <v>30222.798353585637</v>
      </c>
      <c r="M64" s="152">
        <f t="shared" si="254"/>
        <v>30419.765884764485</v>
      </c>
      <c r="N64" s="152">
        <f t="shared" si="254"/>
        <v>30311.589271204681</v>
      </c>
      <c r="O64" s="152">
        <f t="shared" si="254"/>
        <v>31732.372982130219</v>
      </c>
      <c r="P64" s="152">
        <f t="shared" si="254"/>
        <v>31447.853129108051</v>
      </c>
      <c r="Q64" s="152">
        <f t="shared" si="254"/>
        <v>31858.266936679684</v>
      </c>
      <c r="R64" s="152">
        <f t="shared" si="254"/>
        <v>32825.462153123364</v>
      </c>
      <c r="S64" s="152">
        <f t="shared" si="254"/>
        <v>32186.860458175117</v>
      </c>
      <c r="T64" s="152">
        <f t="shared" si="254"/>
        <v>31494.347161055037</v>
      </c>
      <c r="U64" s="152">
        <f t="shared" si="254"/>
        <v>29942.434712303708</v>
      </c>
      <c r="V64" s="152">
        <f t="shared" si="254"/>
        <v>30551.511817976469</v>
      </c>
      <c r="W64" s="152">
        <f t="shared" si="254"/>
        <v>31744.442163741169</v>
      </c>
      <c r="X64" s="152">
        <f t="shared" si="254"/>
        <v>28257.035551737717</v>
      </c>
      <c r="Y64" s="152">
        <f t="shared" si="254"/>
        <v>28937.938545802503</v>
      </c>
      <c r="Z64" s="152">
        <f t="shared" si="254"/>
        <v>28223.259269901533</v>
      </c>
      <c r="AA64" s="152">
        <f t="shared" si="254"/>
        <v>29893.053002179047</v>
      </c>
      <c r="AB64" s="152">
        <f t="shared" si="254"/>
        <v>29306.793928050844</v>
      </c>
      <c r="AC64" s="152">
        <f t="shared" si="254"/>
        <v>28569.678342954077</v>
      </c>
      <c r="AD64" s="152">
        <f t="shared" si="254"/>
        <v>28964.090314706686</v>
      </c>
      <c r="AE64" s="152">
        <f t="shared" si="254"/>
        <v>29176.174400328768</v>
      </c>
      <c r="AF64" s="152">
        <f t="shared" si="254"/>
        <v>29382.345025605096</v>
      </c>
      <c r="AG64" s="152">
        <f t="shared" si="254"/>
        <v>30106.204316170486</v>
      </c>
      <c r="AH64" s="152">
        <f t="shared" si="254"/>
        <v>30296.793950306623</v>
      </c>
      <c r="AI64" s="152">
        <f t="shared" ref="AI64:BM64" si="255">SUM(AI56:AI63)</f>
        <v>29404.538837605083</v>
      </c>
      <c r="AJ64" s="152">
        <f t="shared" si="255"/>
        <v>28690.491330115026</v>
      </c>
      <c r="AK64" s="152">
        <f t="shared" si="255"/>
        <v>27994.512302898329</v>
      </c>
      <c r="AL64" s="152">
        <f t="shared" si="255"/>
        <v>27293.094134570456</v>
      </c>
      <c r="AM64" s="152">
        <f t="shared" si="255"/>
        <v>26617.66228419519</v>
      </c>
      <c r="AN64" s="152">
        <f t="shared" si="255"/>
        <v>25889.867138139489</v>
      </c>
      <c r="AO64" s="152">
        <f t="shared" si="255"/>
        <v>25204.245605367716</v>
      </c>
      <c r="AP64" s="152">
        <f t="shared" si="255"/>
        <v>24514.778320844929</v>
      </c>
      <c r="AQ64" s="152">
        <f t="shared" si="255"/>
        <v>23851.460059398283</v>
      </c>
      <c r="AR64" s="152">
        <f t="shared" si="255"/>
        <v>23138.83747188911</v>
      </c>
      <c r="AS64" s="152">
        <f t="shared" si="255"/>
        <v>22446.57129530672</v>
      </c>
      <c r="AT64" s="152">
        <f t="shared" si="255"/>
        <v>22141.386138414811</v>
      </c>
      <c r="AU64" s="152">
        <f t="shared" si="255"/>
        <v>21907.647373133677</v>
      </c>
      <c r="AV64" s="152">
        <f t="shared" si="255"/>
        <v>21644.917411775434</v>
      </c>
      <c r="AW64" s="152">
        <f t="shared" si="255"/>
        <v>21411.629083694832</v>
      </c>
      <c r="AX64" s="152">
        <f t="shared" si="255"/>
        <v>21180.39444122812</v>
      </c>
      <c r="AY64" s="152">
        <f t="shared" si="255"/>
        <v>20941.958419569732</v>
      </c>
      <c r="AZ64" s="152">
        <f t="shared" si="255"/>
        <v>20662.037448599305</v>
      </c>
      <c r="BA64" s="152">
        <f t="shared" si="255"/>
        <v>20405.670992937448</v>
      </c>
      <c r="BB64" s="152">
        <f t="shared" si="255"/>
        <v>20149.739339089097</v>
      </c>
      <c r="BC64" s="152">
        <f t="shared" si="255"/>
        <v>19916.102723271204</v>
      </c>
      <c r="BD64" s="152">
        <f t="shared" si="255"/>
        <v>19689.526544295957</v>
      </c>
      <c r="BE64" s="152">
        <f t="shared" si="255"/>
        <v>19484.122041521852</v>
      </c>
      <c r="BF64" s="152">
        <f t="shared" si="255"/>
        <v>19278.69604262352</v>
      </c>
      <c r="BG64" s="152">
        <f t="shared" si="255"/>
        <v>19075.290645921101</v>
      </c>
      <c r="BH64" s="152">
        <f t="shared" si="255"/>
        <v>18887.2448225423</v>
      </c>
      <c r="BI64" s="152">
        <f t="shared" si="255"/>
        <v>18664.675866047593</v>
      </c>
      <c r="BJ64" s="152">
        <f t="shared" si="255"/>
        <v>18460.634434956493</v>
      </c>
      <c r="BK64" s="152">
        <f t="shared" si="255"/>
        <v>18258.992379384235</v>
      </c>
      <c r="BL64" s="152">
        <f t="shared" si="255"/>
        <v>18072.209600802667</v>
      </c>
      <c r="BM64" s="152">
        <f t="shared" si="255"/>
        <v>17851.443807934626</v>
      </c>
    </row>
    <row r="65" spans="7:26">
      <c r="U65" s="6"/>
      <c r="Z65" s="6"/>
    </row>
    <row r="66" spans="7:26">
      <c r="U66" s="6"/>
      <c r="Z66" s="6"/>
    </row>
    <row r="67" spans="7:26">
      <c r="U67" s="6"/>
      <c r="Z67" s="6"/>
    </row>
    <row r="68" spans="7:26">
      <c r="U68" s="6"/>
      <c r="Z68" s="6"/>
    </row>
    <row r="69" spans="7:26">
      <c r="U69" s="6"/>
      <c r="Z69" s="6"/>
    </row>
    <row r="70" spans="7:26">
      <c r="U70" s="6"/>
      <c r="Z70" s="6"/>
    </row>
    <row r="71" spans="7:26">
      <c r="U71" s="6"/>
      <c r="Z71" s="6"/>
    </row>
    <row r="72" spans="7:26">
      <c r="U72" s="6"/>
      <c r="Z72" s="6"/>
    </row>
    <row r="73" spans="7:26">
      <c r="U73" s="6"/>
      <c r="Z73" s="6"/>
    </row>
    <row r="74" spans="7:26">
      <c r="G74" s="163"/>
      <c r="U74" s="6"/>
      <c r="Z74" s="6"/>
    </row>
    <row r="75" spans="7:26">
      <c r="U75" s="6"/>
      <c r="Z75" s="6"/>
    </row>
    <row r="76" spans="7:26">
      <c r="U76" s="6"/>
      <c r="Z76" s="6"/>
    </row>
    <row r="77" spans="7:26">
      <c r="U77" s="6"/>
      <c r="Z77" s="6"/>
    </row>
    <row r="78" spans="7:26">
      <c r="U78" s="6"/>
      <c r="Z78" s="6"/>
    </row>
    <row r="79" spans="7:26">
      <c r="U79" s="6"/>
      <c r="Z79" s="6"/>
    </row>
    <row r="80" spans="7:26">
      <c r="U80" s="6"/>
      <c r="Z80" s="6"/>
    </row>
    <row r="81" spans="21:26">
      <c r="U81" s="6"/>
      <c r="Z81" s="6"/>
    </row>
    <row r="82" spans="21:26">
      <c r="U82" s="6"/>
      <c r="Z82" s="6"/>
    </row>
    <row r="83" spans="21:26">
      <c r="U83" s="6"/>
      <c r="Z83" s="6"/>
    </row>
    <row r="84" spans="21:26">
      <c r="U84" s="6"/>
      <c r="Z84" s="6"/>
    </row>
    <row r="85" spans="21:26">
      <c r="U85" s="6"/>
      <c r="Z85" s="6"/>
    </row>
    <row r="86" spans="21:26">
      <c r="U86" s="6"/>
      <c r="Z86" s="6"/>
    </row>
    <row r="87" spans="21:26">
      <c r="U87" s="6"/>
      <c r="Z87" s="6"/>
    </row>
    <row r="88" spans="21:26">
      <c r="U88" s="6"/>
      <c r="Z88" s="6"/>
    </row>
    <row r="89" spans="21:26">
      <c r="U89" s="6"/>
      <c r="Z89" s="6"/>
    </row>
    <row r="90" spans="21:26">
      <c r="U90" s="6"/>
      <c r="Z90" s="6"/>
    </row>
    <row r="91" spans="21:26">
      <c r="U91" s="6"/>
      <c r="Z91" s="6"/>
    </row>
    <row r="92" spans="21:26">
      <c r="U92" s="6"/>
      <c r="Z92" s="6"/>
    </row>
    <row r="93" spans="21:26">
      <c r="U93" s="6"/>
      <c r="Z93" s="6"/>
    </row>
    <row r="94" spans="21:26">
      <c r="U94" s="6"/>
      <c r="Z94" s="6"/>
    </row>
    <row r="95" spans="21:26">
      <c r="U95" s="6"/>
      <c r="Z95" s="6"/>
    </row>
    <row r="96" spans="21:26">
      <c r="U96" s="6"/>
      <c r="Z96" s="6"/>
    </row>
    <row r="97" spans="3:65">
      <c r="U97" s="6"/>
      <c r="Z97" s="6"/>
    </row>
    <row r="98" spans="3:65">
      <c r="U98" s="6"/>
      <c r="Z98" s="6"/>
    </row>
    <row r="99" spans="3:65">
      <c r="U99" s="6"/>
      <c r="Z99" s="6"/>
    </row>
    <row r="100" spans="3:65">
      <c r="U100" s="6"/>
      <c r="Z100" s="6"/>
    </row>
    <row r="101" spans="3:65">
      <c r="U101" s="6"/>
      <c r="Z101" s="6"/>
    </row>
    <row r="102" spans="3:65">
      <c r="U102" s="6"/>
      <c r="Z102" s="6"/>
    </row>
    <row r="103" spans="3:65">
      <c r="U103" s="6"/>
      <c r="Z103" s="6"/>
    </row>
    <row r="104" spans="3:65">
      <c r="U104" s="6"/>
      <c r="Z104" s="6"/>
    </row>
    <row r="105" spans="3:65">
      <c r="U105" s="6"/>
      <c r="Z105" s="6"/>
    </row>
    <row r="106" spans="3:65">
      <c r="C106" s="6" t="s">
        <v>73</v>
      </c>
      <c r="U106" s="6"/>
      <c r="Z106" s="6"/>
    </row>
    <row r="107" spans="3:65">
      <c r="C107" s="11"/>
      <c r="D107" s="11"/>
      <c r="E107" s="11">
        <v>1990</v>
      </c>
      <c r="F107" s="12">
        <f t="shared" ref="F107" si="256">E107+1</f>
        <v>1991</v>
      </c>
      <c r="G107" s="12">
        <f t="shared" ref="G107" si="257">F107+1</f>
        <v>1992</v>
      </c>
      <c r="H107" s="12">
        <f t="shared" ref="H107" si="258">G107+1</f>
        <v>1993</v>
      </c>
      <c r="I107" s="12">
        <f t="shared" ref="I107" si="259">H107+1</f>
        <v>1994</v>
      </c>
      <c r="J107" s="12">
        <f t="shared" ref="J107" si="260">I107+1</f>
        <v>1995</v>
      </c>
      <c r="K107" s="12">
        <f t="shared" ref="K107" si="261">J107+1</f>
        <v>1996</v>
      </c>
      <c r="L107" s="12">
        <f t="shared" ref="L107" si="262">K107+1</f>
        <v>1997</v>
      </c>
      <c r="M107" s="12">
        <f t="shared" ref="M107" si="263">L107+1</f>
        <v>1998</v>
      </c>
      <c r="N107" s="12">
        <f t="shared" ref="N107" si="264">M107+1</f>
        <v>1999</v>
      </c>
      <c r="O107" s="12">
        <f t="shared" ref="O107" si="265">N107+1</f>
        <v>2000</v>
      </c>
      <c r="P107" s="12">
        <f t="shared" ref="P107" si="266">O107+1</f>
        <v>2001</v>
      </c>
      <c r="Q107" s="12">
        <f t="shared" ref="Q107" si="267">P107+1</f>
        <v>2002</v>
      </c>
      <c r="R107" s="12">
        <f t="shared" ref="R107" si="268">Q107+1</f>
        <v>2003</v>
      </c>
      <c r="S107" s="12">
        <f t="shared" ref="S107" si="269">R107+1</f>
        <v>2004</v>
      </c>
      <c r="T107" s="12">
        <f t="shared" ref="T107" si="270">S107+1</f>
        <v>2005</v>
      </c>
      <c r="U107" s="12">
        <f t="shared" ref="U107" si="271">T107+1</f>
        <v>2006</v>
      </c>
      <c r="V107" s="12">
        <f t="shared" ref="V107" si="272">U107+1</f>
        <v>2007</v>
      </c>
      <c r="W107" s="12">
        <f t="shared" ref="W107" si="273">V107+1</f>
        <v>2008</v>
      </c>
      <c r="X107" s="12">
        <f t="shared" ref="X107" si="274">W107+1</f>
        <v>2009</v>
      </c>
      <c r="Y107" s="12">
        <f t="shared" ref="Y107" si="275">X107+1</f>
        <v>2010</v>
      </c>
      <c r="Z107" s="12">
        <f t="shared" ref="Z107" si="276">Y107+1</f>
        <v>2011</v>
      </c>
      <c r="AA107" s="12">
        <f t="shared" ref="AA107" si="277">Z107+1</f>
        <v>2012</v>
      </c>
      <c r="AB107" s="12">
        <f t="shared" ref="AB107" si="278">AA107+1</f>
        <v>2013</v>
      </c>
      <c r="AC107" s="12">
        <f t="shared" ref="AC107" si="279">AB107+1</f>
        <v>2014</v>
      </c>
      <c r="AD107" s="12">
        <f t="shared" ref="AD107" si="280">AC107+1</f>
        <v>2015</v>
      </c>
      <c r="AE107" s="12">
        <f t="shared" ref="AE107" si="281">AD107+1</f>
        <v>2016</v>
      </c>
      <c r="AF107" s="12">
        <f t="shared" ref="AF107" si="282">AE107+1</f>
        <v>2017</v>
      </c>
      <c r="AG107" s="12">
        <f t="shared" ref="AG107" si="283">AF107+1</f>
        <v>2018</v>
      </c>
      <c r="AH107" s="12">
        <f t="shared" ref="AH107" si="284">AG107+1</f>
        <v>2019</v>
      </c>
      <c r="AI107" s="12">
        <f t="shared" ref="AI107" si="285">AH107+1</f>
        <v>2020</v>
      </c>
      <c r="AJ107" s="12">
        <f t="shared" ref="AJ107" si="286">AI107+1</f>
        <v>2021</v>
      </c>
      <c r="AK107" s="12">
        <f t="shared" ref="AK107" si="287">AJ107+1</f>
        <v>2022</v>
      </c>
      <c r="AL107" s="12">
        <f t="shared" ref="AL107" si="288">AK107+1</f>
        <v>2023</v>
      </c>
      <c r="AM107" s="12">
        <f t="shared" ref="AM107" si="289">AL107+1</f>
        <v>2024</v>
      </c>
      <c r="AN107" s="12">
        <f t="shared" ref="AN107" si="290">AM107+1</f>
        <v>2025</v>
      </c>
      <c r="AO107" s="12">
        <f t="shared" ref="AO107" si="291">AN107+1</f>
        <v>2026</v>
      </c>
      <c r="AP107" s="12">
        <f t="shared" ref="AP107" si="292">AO107+1</f>
        <v>2027</v>
      </c>
      <c r="AQ107" s="12">
        <f t="shared" ref="AQ107" si="293">AP107+1</f>
        <v>2028</v>
      </c>
      <c r="AR107" s="12">
        <f t="shared" ref="AR107" si="294">AQ107+1</f>
        <v>2029</v>
      </c>
      <c r="AS107" s="12">
        <f t="shared" ref="AS107" si="295">AR107+1</f>
        <v>2030</v>
      </c>
      <c r="AT107" s="12">
        <f t="shared" ref="AT107" si="296">AS107+1</f>
        <v>2031</v>
      </c>
      <c r="AU107" s="12">
        <f t="shared" ref="AU107" si="297">AT107+1</f>
        <v>2032</v>
      </c>
      <c r="AV107" s="12">
        <f t="shared" ref="AV107" si="298">AU107+1</f>
        <v>2033</v>
      </c>
      <c r="AW107" s="12">
        <f t="shared" ref="AW107" si="299">AV107+1</f>
        <v>2034</v>
      </c>
      <c r="AX107" s="12">
        <f t="shared" ref="AX107" si="300">AW107+1</f>
        <v>2035</v>
      </c>
      <c r="AY107" s="12">
        <f t="shared" ref="AY107" si="301">AX107+1</f>
        <v>2036</v>
      </c>
      <c r="AZ107" s="12">
        <f t="shared" ref="AZ107" si="302">AY107+1</f>
        <v>2037</v>
      </c>
      <c r="BA107" s="12">
        <f t="shared" ref="BA107" si="303">AZ107+1</f>
        <v>2038</v>
      </c>
      <c r="BB107" s="12">
        <f t="shared" ref="BB107" si="304">BA107+1</f>
        <v>2039</v>
      </c>
      <c r="BC107" s="12">
        <f t="shared" ref="BC107" si="305">BB107+1</f>
        <v>2040</v>
      </c>
      <c r="BD107" s="12">
        <f t="shared" ref="BD107" si="306">BC107+1</f>
        <v>2041</v>
      </c>
      <c r="BE107" s="12">
        <f t="shared" ref="BE107" si="307">BD107+1</f>
        <v>2042</v>
      </c>
      <c r="BF107" s="12">
        <f t="shared" ref="BF107" si="308">BE107+1</f>
        <v>2043</v>
      </c>
      <c r="BG107" s="12">
        <f t="shared" ref="BG107" si="309">BF107+1</f>
        <v>2044</v>
      </c>
      <c r="BH107" s="12">
        <f t="shared" ref="BH107" si="310">BG107+1</f>
        <v>2045</v>
      </c>
      <c r="BI107" s="12">
        <f t="shared" ref="BI107" si="311">BH107+1</f>
        <v>2046</v>
      </c>
      <c r="BJ107" s="12">
        <f t="shared" ref="BJ107" si="312">BI107+1</f>
        <v>2047</v>
      </c>
      <c r="BK107" s="12">
        <f t="shared" ref="BK107" si="313">BJ107+1</f>
        <v>2048</v>
      </c>
      <c r="BL107" s="12">
        <f t="shared" ref="BL107" si="314">BK107+1</f>
        <v>2049</v>
      </c>
      <c r="BM107" s="12">
        <f t="shared" ref="BM107" si="315">BL107+1</f>
        <v>2050</v>
      </c>
    </row>
    <row r="108" spans="3:65" ht="24" customHeight="1">
      <c r="C108" s="196" t="s">
        <v>64</v>
      </c>
      <c r="D108" s="13" t="s">
        <v>109</v>
      </c>
      <c r="E108" s="152">
        <f>E3+E4</f>
        <v>9232.1616462689362</v>
      </c>
      <c r="F108" s="152">
        <f t="shared" ref="F108:AH108" si="316">F3+F4</f>
        <v>9333.7777085370144</v>
      </c>
      <c r="G108" s="152">
        <f t="shared" si="316"/>
        <v>9296.8264131668038</v>
      </c>
      <c r="H108" s="152">
        <f t="shared" si="316"/>
        <v>9280.4373342071049</v>
      </c>
      <c r="I108" s="152">
        <f t="shared" si="316"/>
        <v>9419.0046918453972</v>
      </c>
      <c r="J108" s="152">
        <f t="shared" si="316"/>
        <v>9607.336796255031</v>
      </c>
      <c r="K108" s="152">
        <f t="shared" si="316"/>
        <v>9982.5119462411276</v>
      </c>
      <c r="L108" s="152">
        <f t="shared" si="316"/>
        <v>10172.631864430043</v>
      </c>
      <c r="M108" s="152">
        <f t="shared" si="316"/>
        <v>10577.308299723085</v>
      </c>
      <c r="N108" s="152">
        <f t="shared" si="316"/>
        <v>10746.940774072991</v>
      </c>
      <c r="O108" s="152">
        <f t="shared" si="316"/>
        <v>11381.15139623162</v>
      </c>
      <c r="P108" s="152">
        <f t="shared" si="316"/>
        <v>11431.517438272494</v>
      </c>
      <c r="Q108" s="152">
        <f t="shared" si="316"/>
        <v>11389.547238044899</v>
      </c>
      <c r="R108" s="152">
        <f t="shared" si="316"/>
        <v>11236.12485005561</v>
      </c>
      <c r="S108" s="152">
        <f t="shared" si="316"/>
        <v>10351.877021514705</v>
      </c>
      <c r="T108" s="152">
        <f t="shared" si="316"/>
        <v>8195.4501112101752</v>
      </c>
      <c r="U108" s="152">
        <f t="shared" si="316"/>
        <v>6664.1770665897602</v>
      </c>
      <c r="V108" s="152">
        <f t="shared" si="316"/>
        <v>6298.2680091317006</v>
      </c>
      <c r="W108" s="152">
        <f t="shared" si="316"/>
        <v>6802.7637514434855</v>
      </c>
      <c r="X108" s="152">
        <f t="shared" si="316"/>
        <v>5946.3959306622046</v>
      </c>
      <c r="Y108" s="152">
        <f t="shared" si="316"/>
        <v>5367.4065015316573</v>
      </c>
      <c r="Z108" s="152">
        <f t="shared" si="316"/>
        <v>5872.2061652905059</v>
      </c>
      <c r="AA108" s="152">
        <f t="shared" si="316"/>
        <v>6773.7206497767083</v>
      </c>
      <c r="AB108" s="152">
        <f t="shared" si="316"/>
        <v>6819.1337016921316</v>
      </c>
      <c r="AC108" s="152">
        <f t="shared" si="316"/>
        <v>6010.2600227376533</v>
      </c>
      <c r="AD108" s="152">
        <f t="shared" si="316"/>
        <v>6048.4351799235419</v>
      </c>
      <c r="AE108" s="152">
        <f t="shared" si="316"/>
        <v>5999.6721062950601</v>
      </c>
      <c r="AF108" s="152">
        <f t="shared" si="316"/>
        <v>6385.1034817004956</v>
      </c>
      <c r="AG108" s="152">
        <f t="shared" si="316"/>
        <v>6370.2502573918855</v>
      </c>
      <c r="AH108" s="152">
        <f t="shared" si="316"/>
        <v>6561.6021670524606</v>
      </c>
      <c r="AI108" s="152">
        <f t="shared" ref="AI108:BM108" si="317">AI3+AI4</f>
        <v>6290.7585704204375</v>
      </c>
      <c r="AJ108" s="152">
        <f t="shared" si="317"/>
        <v>6069.3728428137483</v>
      </c>
      <c r="AK108" s="152">
        <f t="shared" si="317"/>
        <v>5860.9488821899131</v>
      </c>
      <c r="AL108" s="152">
        <f t="shared" si="317"/>
        <v>5650.3968331468568</v>
      </c>
      <c r="AM108" s="152">
        <f t="shared" si="317"/>
        <v>5454.439790316067</v>
      </c>
      <c r="AN108" s="152">
        <f t="shared" si="317"/>
        <v>5225.1379189368699</v>
      </c>
      <c r="AO108" s="152">
        <f t="shared" si="317"/>
        <v>5016.1420362506042</v>
      </c>
      <c r="AP108" s="152">
        <f t="shared" si="317"/>
        <v>4805.9429895157609</v>
      </c>
      <c r="AQ108" s="152">
        <f t="shared" si="317"/>
        <v>4609.9191098259862</v>
      </c>
      <c r="AR108" s="152">
        <f t="shared" si="317"/>
        <v>4382.3022401070612</v>
      </c>
      <c r="AS108" s="152">
        <f t="shared" si="317"/>
        <v>4168.7521403456531</v>
      </c>
      <c r="AT108" s="152">
        <f t="shared" si="317"/>
        <v>4051.1458660627736</v>
      </c>
      <c r="AU108" s="152">
        <f t="shared" si="317"/>
        <v>3967.7621322127798</v>
      </c>
      <c r="AV108" s="152">
        <f t="shared" si="317"/>
        <v>3863.2781450849188</v>
      </c>
      <c r="AW108" s="152">
        <f t="shared" si="317"/>
        <v>3775.506729878316</v>
      </c>
      <c r="AX108" s="152">
        <f t="shared" si="317"/>
        <v>3688.5125962850457</v>
      </c>
      <c r="AY108" s="152">
        <f t="shared" si="317"/>
        <v>3626.6066160744931</v>
      </c>
      <c r="AZ108" s="152">
        <f t="shared" si="317"/>
        <v>3538.7242778497198</v>
      </c>
      <c r="BA108" s="152">
        <f t="shared" si="317"/>
        <v>3464.6524286901613</v>
      </c>
      <c r="BB108" s="152">
        <f t="shared" si="317"/>
        <v>3390.5947529327814</v>
      </c>
      <c r="BC108" s="152">
        <f t="shared" si="317"/>
        <v>3329.6129046990982</v>
      </c>
      <c r="BD108" s="152">
        <f t="shared" si="317"/>
        <v>3242.2128152239761</v>
      </c>
      <c r="BE108" s="152">
        <f t="shared" si="317"/>
        <v>3167.4993741552917</v>
      </c>
      <c r="BF108" s="152">
        <f t="shared" si="317"/>
        <v>3092.7680324344501</v>
      </c>
      <c r="BG108" s="152">
        <f t="shared" si="317"/>
        <v>3018.0622584200432</v>
      </c>
      <c r="BH108" s="152">
        <f t="shared" si="317"/>
        <v>2955.9227081091367</v>
      </c>
      <c r="BI108" s="152">
        <f t="shared" si="317"/>
        <v>2869.2386206953202</v>
      </c>
      <c r="BJ108" s="152">
        <f t="shared" si="317"/>
        <v>2794.802910724748</v>
      </c>
      <c r="BK108" s="152">
        <f t="shared" si="317"/>
        <v>2720.6435928031674</v>
      </c>
      <c r="BL108" s="152">
        <f t="shared" si="317"/>
        <v>2658.5947150915808</v>
      </c>
      <c r="BM108" s="152">
        <f t="shared" si="317"/>
        <v>2573.3564489657629</v>
      </c>
    </row>
    <row r="109" spans="3:65">
      <c r="C109" s="196"/>
      <c r="D109" s="13" t="s">
        <v>110</v>
      </c>
      <c r="E109" s="152">
        <f t="shared" ref="E109:T112" si="318">E15</f>
        <v>0</v>
      </c>
      <c r="F109" s="152">
        <f t="shared" si="318"/>
        <v>0</v>
      </c>
      <c r="G109" s="152">
        <f t="shared" si="318"/>
        <v>0</v>
      </c>
      <c r="H109" s="152">
        <f t="shared" si="318"/>
        <v>0</v>
      </c>
      <c r="I109" s="152">
        <f t="shared" si="318"/>
        <v>0</v>
      </c>
      <c r="J109" s="152">
        <f t="shared" si="318"/>
        <v>0</v>
      </c>
      <c r="K109" s="152">
        <f t="shared" si="318"/>
        <v>0</v>
      </c>
      <c r="L109" s="152">
        <f t="shared" si="318"/>
        <v>0</v>
      </c>
      <c r="M109" s="152">
        <f t="shared" si="318"/>
        <v>0</v>
      </c>
      <c r="N109" s="152">
        <f t="shared" si="318"/>
        <v>0</v>
      </c>
      <c r="O109" s="152">
        <f t="shared" si="318"/>
        <v>9.0863208326333265</v>
      </c>
      <c r="P109" s="152">
        <f t="shared" si="318"/>
        <v>21.576294723370005</v>
      </c>
      <c r="Q109" s="152">
        <f t="shared" si="318"/>
        <v>18.467318538446371</v>
      </c>
      <c r="R109" s="152">
        <f t="shared" si="318"/>
        <v>15.807116307172587</v>
      </c>
      <c r="S109" s="152">
        <f t="shared" si="318"/>
        <v>17.372418229842832</v>
      </c>
      <c r="T109" s="152">
        <f t="shared" si="318"/>
        <v>18.885942269267979</v>
      </c>
      <c r="U109" s="152">
        <f t="shared" ref="F109:AH112" si="319">U15</f>
        <v>11.852023645960028</v>
      </c>
      <c r="V109" s="152">
        <f t="shared" si="319"/>
        <v>11.496411673648247</v>
      </c>
      <c r="W109" s="152">
        <f t="shared" si="319"/>
        <v>7.3712139344837944</v>
      </c>
      <c r="X109" s="152">
        <f t="shared" si="319"/>
        <v>18.165275955290365</v>
      </c>
      <c r="Y109" s="152">
        <f t="shared" si="319"/>
        <v>2.8529222774491374</v>
      </c>
      <c r="Z109" s="152">
        <f t="shared" si="319"/>
        <v>0</v>
      </c>
      <c r="AA109" s="152">
        <f t="shared" si="319"/>
        <v>0</v>
      </c>
      <c r="AB109" s="152">
        <f t="shared" si="319"/>
        <v>0</v>
      </c>
      <c r="AC109" s="152">
        <f t="shared" si="319"/>
        <v>0</v>
      </c>
      <c r="AD109" s="152">
        <f t="shared" si="319"/>
        <v>0</v>
      </c>
      <c r="AE109" s="152">
        <f t="shared" si="319"/>
        <v>0</v>
      </c>
      <c r="AF109" s="152">
        <f t="shared" si="319"/>
        <v>0</v>
      </c>
      <c r="AG109" s="152">
        <f t="shared" si="319"/>
        <v>0</v>
      </c>
      <c r="AH109" s="152">
        <f t="shared" si="319"/>
        <v>0</v>
      </c>
      <c r="AI109" s="152">
        <f t="shared" ref="AI109:BM109" si="320">AI15</f>
        <v>0</v>
      </c>
      <c r="AJ109" s="152">
        <f t="shared" si="320"/>
        <v>0</v>
      </c>
      <c r="AK109" s="152">
        <f t="shared" si="320"/>
        <v>0</v>
      </c>
      <c r="AL109" s="152">
        <f t="shared" si="320"/>
        <v>0</v>
      </c>
      <c r="AM109" s="152">
        <f t="shared" si="320"/>
        <v>0</v>
      </c>
      <c r="AN109" s="152">
        <f t="shared" si="320"/>
        <v>0</v>
      </c>
      <c r="AO109" s="152">
        <f t="shared" si="320"/>
        <v>0</v>
      </c>
      <c r="AP109" s="152">
        <f t="shared" si="320"/>
        <v>0</v>
      </c>
      <c r="AQ109" s="152">
        <f t="shared" si="320"/>
        <v>0</v>
      </c>
      <c r="AR109" s="152">
        <f t="shared" si="320"/>
        <v>0</v>
      </c>
      <c r="AS109" s="152">
        <f t="shared" si="320"/>
        <v>0</v>
      </c>
      <c r="AT109" s="152">
        <f t="shared" si="320"/>
        <v>0</v>
      </c>
      <c r="AU109" s="152">
        <f t="shared" si="320"/>
        <v>0</v>
      </c>
      <c r="AV109" s="152">
        <f t="shared" si="320"/>
        <v>0</v>
      </c>
      <c r="AW109" s="152">
        <f t="shared" si="320"/>
        <v>0</v>
      </c>
      <c r="AX109" s="152">
        <f t="shared" si="320"/>
        <v>0</v>
      </c>
      <c r="AY109" s="152">
        <f t="shared" si="320"/>
        <v>0</v>
      </c>
      <c r="AZ109" s="152">
        <f t="shared" si="320"/>
        <v>0</v>
      </c>
      <c r="BA109" s="152">
        <f t="shared" si="320"/>
        <v>0</v>
      </c>
      <c r="BB109" s="152">
        <f t="shared" si="320"/>
        <v>0</v>
      </c>
      <c r="BC109" s="152">
        <f t="shared" si="320"/>
        <v>0</v>
      </c>
      <c r="BD109" s="152">
        <f t="shared" si="320"/>
        <v>0</v>
      </c>
      <c r="BE109" s="152">
        <f t="shared" si="320"/>
        <v>0</v>
      </c>
      <c r="BF109" s="152">
        <f t="shared" si="320"/>
        <v>0</v>
      </c>
      <c r="BG109" s="152">
        <f t="shared" si="320"/>
        <v>0</v>
      </c>
      <c r="BH109" s="152">
        <f t="shared" si="320"/>
        <v>0</v>
      </c>
      <c r="BI109" s="152">
        <f t="shared" si="320"/>
        <v>0</v>
      </c>
      <c r="BJ109" s="152">
        <f t="shared" si="320"/>
        <v>0</v>
      </c>
      <c r="BK109" s="152">
        <f t="shared" si="320"/>
        <v>0</v>
      </c>
      <c r="BL109" s="152">
        <f t="shared" si="320"/>
        <v>0</v>
      </c>
      <c r="BM109" s="152">
        <f t="shared" si="320"/>
        <v>0</v>
      </c>
    </row>
    <row r="110" spans="3:65" ht="24" customHeight="1">
      <c r="C110" s="196"/>
      <c r="D110" s="13" t="s">
        <v>111</v>
      </c>
      <c r="E110" s="152">
        <f t="shared" si="318"/>
        <v>0</v>
      </c>
      <c r="F110" s="152">
        <f t="shared" si="319"/>
        <v>0</v>
      </c>
      <c r="G110" s="152">
        <f t="shared" si="319"/>
        <v>0</v>
      </c>
      <c r="H110" s="152">
        <f t="shared" si="319"/>
        <v>0</v>
      </c>
      <c r="I110" s="152">
        <f t="shared" si="319"/>
        <v>0</v>
      </c>
      <c r="J110" s="152">
        <f t="shared" si="319"/>
        <v>0</v>
      </c>
      <c r="K110" s="152">
        <f t="shared" si="319"/>
        <v>0</v>
      </c>
      <c r="L110" s="152">
        <f t="shared" si="319"/>
        <v>0</v>
      </c>
      <c r="M110" s="152">
        <f t="shared" si="319"/>
        <v>0</v>
      </c>
      <c r="N110" s="152">
        <f t="shared" si="319"/>
        <v>0</v>
      </c>
      <c r="O110" s="152">
        <f t="shared" si="319"/>
        <v>67.917912151522813</v>
      </c>
      <c r="P110" s="152">
        <f t="shared" si="319"/>
        <v>115.78854700472804</v>
      </c>
      <c r="Q110" s="152">
        <f t="shared" si="319"/>
        <v>127.12994893032962</v>
      </c>
      <c r="R110" s="152">
        <f t="shared" si="319"/>
        <v>161.00499819963846</v>
      </c>
      <c r="S110" s="152">
        <f t="shared" si="319"/>
        <v>151.96454626506656</v>
      </c>
      <c r="T110" s="152">
        <f t="shared" si="319"/>
        <v>99.395980460609465</v>
      </c>
      <c r="U110" s="152">
        <f t="shared" si="319"/>
        <v>105.0985476412267</v>
      </c>
      <c r="V110" s="152">
        <f t="shared" si="319"/>
        <v>88.67108090281441</v>
      </c>
      <c r="W110" s="152">
        <f t="shared" si="319"/>
        <v>46.840645579757322</v>
      </c>
      <c r="X110" s="152">
        <f t="shared" si="319"/>
        <v>74.502608458961404</v>
      </c>
      <c r="Y110" s="152">
        <f t="shared" si="319"/>
        <v>72.081108647060347</v>
      </c>
      <c r="Z110" s="152">
        <f t="shared" si="319"/>
        <v>69.703275528150613</v>
      </c>
      <c r="AA110" s="152">
        <f t="shared" si="319"/>
        <v>70.272632553265424</v>
      </c>
      <c r="AB110" s="152">
        <f t="shared" si="319"/>
        <v>82.073945079986942</v>
      </c>
      <c r="AC110" s="152">
        <f t="shared" si="319"/>
        <v>72.424998308314485</v>
      </c>
      <c r="AD110" s="152">
        <f t="shared" si="319"/>
        <v>82.251766889631568</v>
      </c>
      <c r="AE110" s="152">
        <f t="shared" si="319"/>
        <v>78.958099525896486</v>
      </c>
      <c r="AF110" s="152">
        <f t="shared" si="319"/>
        <v>75.877752669644835</v>
      </c>
      <c r="AG110" s="152">
        <f t="shared" si="319"/>
        <v>76.609674656842827</v>
      </c>
      <c r="AH110" s="152">
        <f t="shared" si="319"/>
        <v>74.293421862456995</v>
      </c>
      <c r="AI110" s="152">
        <f t="shared" ref="AI110:BM110" si="321">AI16</f>
        <v>71.664111869090135</v>
      </c>
      <c r="AJ110" s="152">
        <f t="shared" si="321"/>
        <v>69.765040213835235</v>
      </c>
      <c r="AK110" s="152">
        <f t="shared" si="321"/>
        <v>68.034418697268151</v>
      </c>
      <c r="AL110" s="152">
        <f t="shared" si="321"/>
        <v>66.260311632468884</v>
      </c>
      <c r="AM110" s="152">
        <f t="shared" si="321"/>
        <v>64.671370969456277</v>
      </c>
      <c r="AN110" s="152">
        <f t="shared" si="321"/>
        <v>62.6056894136088</v>
      </c>
      <c r="AO110" s="152">
        <f t="shared" si="321"/>
        <v>60.800556050539633</v>
      </c>
      <c r="AP110" s="152">
        <f t="shared" si="321"/>
        <v>58.958099898306045</v>
      </c>
      <c r="AQ110" s="152">
        <f t="shared" si="321"/>
        <v>57.288067036456731</v>
      </c>
      <c r="AR110" s="152">
        <f t="shared" si="321"/>
        <v>55.158530584711372</v>
      </c>
      <c r="AS110" s="152">
        <f t="shared" si="321"/>
        <v>53.195700477774196</v>
      </c>
      <c r="AT110" s="152">
        <f t="shared" si="321"/>
        <v>52.496314264628296</v>
      </c>
      <c r="AU110" s="152">
        <f t="shared" si="321"/>
        <v>52.236779836746443</v>
      </c>
      <c r="AV110" s="152">
        <f t="shared" si="321"/>
        <v>51.671712515807208</v>
      </c>
      <c r="AW110" s="152">
        <f t="shared" si="321"/>
        <v>51.328214255671242</v>
      </c>
      <c r="AX110" s="152">
        <f t="shared" si="321"/>
        <v>50.988227451569252</v>
      </c>
      <c r="AY110" s="152">
        <f t="shared" si="321"/>
        <v>50.1324688992555</v>
      </c>
      <c r="AZ110" s="152">
        <f t="shared" si="321"/>
        <v>48.917625643767195</v>
      </c>
      <c r="BA110" s="152">
        <f t="shared" si="321"/>
        <v>47.893691959357461</v>
      </c>
      <c r="BB110" s="152">
        <f t="shared" si="321"/>
        <v>46.869954201255453</v>
      </c>
      <c r="BC110" s="152">
        <f t="shared" si="321"/>
        <v>46.026970405758114</v>
      </c>
      <c r="BD110" s="152">
        <f t="shared" si="321"/>
        <v>44.818793525480331</v>
      </c>
      <c r="BE110" s="152">
        <f t="shared" si="321"/>
        <v>43.785990782516564</v>
      </c>
      <c r="BF110" s="152">
        <f t="shared" si="321"/>
        <v>42.752940589530681</v>
      </c>
      <c r="BG110" s="152">
        <f t="shared" si="321"/>
        <v>41.720243832244684</v>
      </c>
      <c r="BH110" s="152">
        <f t="shared" si="321"/>
        <v>40.861256518989499</v>
      </c>
      <c r="BI110" s="152">
        <f t="shared" si="321"/>
        <v>39.662977307488667</v>
      </c>
      <c r="BJ110" s="152">
        <f t="shared" si="321"/>
        <v>38.634013785899732</v>
      </c>
      <c r="BK110" s="152">
        <f t="shared" si="321"/>
        <v>37.608870975313387</v>
      </c>
      <c r="BL110" s="152">
        <f t="shared" si="321"/>
        <v>36.751137076543593</v>
      </c>
      <c r="BM110" s="152">
        <f t="shared" si="321"/>
        <v>35.572844204458029</v>
      </c>
    </row>
    <row r="111" spans="3:65" ht="24" customHeight="1">
      <c r="C111" s="196"/>
      <c r="D111" s="13" t="s">
        <v>112</v>
      </c>
      <c r="E111" s="152">
        <f t="shared" si="318"/>
        <v>0</v>
      </c>
      <c r="F111" s="152">
        <f t="shared" si="319"/>
        <v>0</v>
      </c>
      <c r="G111" s="152">
        <f t="shared" si="319"/>
        <v>0</v>
      </c>
      <c r="H111" s="152">
        <f t="shared" si="319"/>
        <v>0</v>
      </c>
      <c r="I111" s="152">
        <f t="shared" si="319"/>
        <v>0</v>
      </c>
      <c r="J111" s="152">
        <f t="shared" si="319"/>
        <v>0</v>
      </c>
      <c r="K111" s="152">
        <f t="shared" si="319"/>
        <v>0</v>
      </c>
      <c r="L111" s="152">
        <f t="shared" si="319"/>
        <v>0</v>
      </c>
      <c r="M111" s="152">
        <f t="shared" si="319"/>
        <v>0</v>
      </c>
      <c r="N111" s="152">
        <f t="shared" si="319"/>
        <v>0</v>
      </c>
      <c r="O111" s="152">
        <f t="shared" si="319"/>
        <v>15.352505510605495</v>
      </c>
      <c r="P111" s="152">
        <f t="shared" si="319"/>
        <v>73.07930074339356</v>
      </c>
      <c r="Q111" s="152">
        <f t="shared" si="319"/>
        <v>129.75535641931052</v>
      </c>
      <c r="R111" s="152">
        <f t="shared" si="319"/>
        <v>172.58472269059203</v>
      </c>
      <c r="S111" s="152">
        <f t="shared" si="319"/>
        <v>195.60100536566299</v>
      </c>
      <c r="T111" s="152">
        <f t="shared" si="319"/>
        <v>246.45435486475876</v>
      </c>
      <c r="U111" s="152">
        <f t="shared" si="319"/>
        <v>219.37239826047875</v>
      </c>
      <c r="V111" s="152">
        <f t="shared" si="319"/>
        <v>200.45102811344975</v>
      </c>
      <c r="W111" s="152">
        <f t="shared" si="319"/>
        <v>199.09147904494503</v>
      </c>
      <c r="X111" s="152">
        <f t="shared" si="319"/>
        <v>210.64054890472443</v>
      </c>
      <c r="Y111" s="152">
        <f t="shared" si="319"/>
        <v>248.57854967925618</v>
      </c>
      <c r="Z111" s="152">
        <f t="shared" si="319"/>
        <v>237.85696889614147</v>
      </c>
      <c r="AA111" s="152">
        <f t="shared" si="319"/>
        <v>240.67101064475966</v>
      </c>
      <c r="AB111" s="152">
        <f t="shared" si="319"/>
        <v>0</v>
      </c>
      <c r="AC111" s="152">
        <f t="shared" si="319"/>
        <v>24.344015460299961</v>
      </c>
      <c r="AD111" s="152">
        <f t="shared" si="319"/>
        <v>40.647884477090777</v>
      </c>
      <c r="AE111" s="152">
        <f t="shared" si="319"/>
        <v>34.623625441492074</v>
      </c>
      <c r="AF111" s="152">
        <f t="shared" si="319"/>
        <v>44.997210966086456</v>
      </c>
      <c r="AG111" s="152">
        <f t="shared" si="319"/>
        <v>23.959892158273892</v>
      </c>
      <c r="AH111" s="152">
        <f t="shared" si="319"/>
        <v>33.715880092300502</v>
      </c>
      <c r="AI111" s="152">
        <f t="shared" ref="AI111:BM111" si="322">AI17</f>
        <v>32.52264523732282</v>
      </c>
      <c r="AJ111" s="152">
        <f t="shared" si="322"/>
        <v>31.660807532043872</v>
      </c>
      <c r="AK111" s="152">
        <f t="shared" si="322"/>
        <v>30.875415957999056</v>
      </c>
      <c r="AL111" s="152">
        <f t="shared" si="322"/>
        <v>30.070289749403972</v>
      </c>
      <c r="AM111" s="152">
        <f t="shared" si="322"/>
        <v>29.349195855423758</v>
      </c>
      <c r="AN111" s="152">
        <f t="shared" si="322"/>
        <v>28.411747156738564</v>
      </c>
      <c r="AO111" s="152">
        <f t="shared" si="322"/>
        <v>27.592540577015708</v>
      </c>
      <c r="AP111" s="152">
        <f t="shared" si="322"/>
        <v>26.756396149329568</v>
      </c>
      <c r="AQ111" s="152">
        <f t="shared" si="322"/>
        <v>25.998500950686594</v>
      </c>
      <c r="AR111" s="152">
        <f t="shared" si="322"/>
        <v>25.032073589295766</v>
      </c>
      <c r="AS111" s="152">
        <f t="shared" si="322"/>
        <v>24.141300989676246</v>
      </c>
      <c r="AT111" s="152">
        <f t="shared" si="322"/>
        <v>23.823905167684202</v>
      </c>
      <c r="AU111" s="152">
        <f t="shared" si="322"/>
        <v>23.706123116044584</v>
      </c>
      <c r="AV111" s="152">
        <f t="shared" si="322"/>
        <v>23.449683964915756</v>
      </c>
      <c r="AW111" s="152">
        <f t="shared" si="322"/>
        <v>23.293797402413635</v>
      </c>
      <c r="AX111" s="152">
        <f t="shared" si="322"/>
        <v>23.13950441075027</v>
      </c>
      <c r="AY111" s="152">
        <f t="shared" si="322"/>
        <v>22.751143610904656</v>
      </c>
      <c r="AZ111" s="152">
        <f t="shared" si="322"/>
        <v>22.199822800714841</v>
      </c>
      <c r="BA111" s="152">
        <f t="shared" si="322"/>
        <v>21.73514067327239</v>
      </c>
      <c r="BB111" s="152">
        <f t="shared" si="322"/>
        <v>21.270547461210764</v>
      </c>
      <c r="BC111" s="152">
        <f t="shared" si="322"/>
        <v>20.887984108275433</v>
      </c>
      <c r="BD111" s="152">
        <f t="shared" si="322"/>
        <v>20.339688636017474</v>
      </c>
      <c r="BE111" s="152">
        <f t="shared" si="322"/>
        <v>19.870981547720579</v>
      </c>
      <c r="BF111" s="152">
        <f t="shared" si="322"/>
        <v>19.402162161523471</v>
      </c>
      <c r="BG111" s="152">
        <f t="shared" si="322"/>
        <v>18.933503171703045</v>
      </c>
      <c r="BH111" s="152">
        <f t="shared" si="322"/>
        <v>18.543677093855436</v>
      </c>
      <c r="BI111" s="152">
        <f t="shared" si="322"/>
        <v>17.999873386888549</v>
      </c>
      <c r="BJ111" s="152">
        <f t="shared" si="322"/>
        <v>17.532908616071136</v>
      </c>
      <c r="BK111" s="152">
        <f t="shared" si="322"/>
        <v>17.067677762346264</v>
      </c>
      <c r="BL111" s="152">
        <f t="shared" si="322"/>
        <v>16.678420509724852</v>
      </c>
      <c r="BM111" s="152">
        <f t="shared" si="322"/>
        <v>16.143687013906092</v>
      </c>
    </row>
    <row r="112" spans="3:65">
      <c r="C112" s="196"/>
      <c r="D112" s="13" t="s">
        <v>113</v>
      </c>
      <c r="E112" s="152">
        <f t="shared" si="318"/>
        <v>0</v>
      </c>
      <c r="F112" s="152">
        <f t="shared" si="319"/>
        <v>0</v>
      </c>
      <c r="G112" s="152">
        <f t="shared" si="319"/>
        <v>0</v>
      </c>
      <c r="H112" s="152">
        <f t="shared" si="319"/>
        <v>0</v>
      </c>
      <c r="I112" s="152">
        <f t="shared" si="319"/>
        <v>0</v>
      </c>
      <c r="J112" s="152">
        <f t="shared" si="319"/>
        <v>0</v>
      </c>
      <c r="K112" s="152">
        <f t="shared" si="319"/>
        <v>0</v>
      </c>
      <c r="L112" s="152">
        <f t="shared" si="319"/>
        <v>0</v>
      </c>
      <c r="M112" s="152">
        <f t="shared" si="319"/>
        <v>0</v>
      </c>
      <c r="N112" s="152">
        <f t="shared" si="319"/>
        <v>0</v>
      </c>
      <c r="O112" s="152">
        <f t="shared" si="319"/>
        <v>1.7248059182445887</v>
      </c>
      <c r="P112" s="152">
        <f t="shared" si="319"/>
        <v>20.354331909817411</v>
      </c>
      <c r="Q112" s="152">
        <f t="shared" si="319"/>
        <v>30.246283092978775</v>
      </c>
      <c r="R112" s="152">
        <f t="shared" si="319"/>
        <v>75.902274232970328</v>
      </c>
      <c r="S112" s="152">
        <f t="shared" si="319"/>
        <v>141.12859459266812</v>
      </c>
      <c r="T112" s="152">
        <f t="shared" si="319"/>
        <v>158.37130567884219</v>
      </c>
      <c r="U112" s="152">
        <f t="shared" si="319"/>
        <v>147.33072638412693</v>
      </c>
      <c r="V112" s="152">
        <f t="shared" si="319"/>
        <v>152.63119970009606</v>
      </c>
      <c r="W112" s="152">
        <f t="shared" si="319"/>
        <v>126.04505820130862</v>
      </c>
      <c r="X112" s="152">
        <f t="shared" si="319"/>
        <v>120.35406418705755</v>
      </c>
      <c r="Y112" s="152">
        <f t="shared" si="319"/>
        <v>143.01858622277663</v>
      </c>
      <c r="Z112" s="152">
        <f t="shared" si="319"/>
        <v>138.56702769301802</v>
      </c>
      <c r="AA112" s="152">
        <f t="shared" si="319"/>
        <v>166.07201359998294</v>
      </c>
      <c r="AB112" s="152">
        <f t="shared" si="319"/>
        <v>157.41310014224433</v>
      </c>
      <c r="AC112" s="152">
        <f t="shared" si="319"/>
        <v>136.36108820549768</v>
      </c>
      <c r="AD112" s="152">
        <f t="shared" si="319"/>
        <v>147.87381234705725</v>
      </c>
      <c r="AE112" s="152">
        <f t="shared" si="319"/>
        <v>146.51068290625358</v>
      </c>
      <c r="AF112" s="152">
        <f t="shared" si="319"/>
        <v>153.42675035250201</v>
      </c>
      <c r="AG112" s="152">
        <f t="shared" si="319"/>
        <v>124.35529638842503</v>
      </c>
      <c r="AH112" s="152">
        <f t="shared" si="319"/>
        <v>119.7973506044946</v>
      </c>
      <c r="AI112" s="152">
        <f t="shared" ref="AI112:BM112" si="323">AI18</f>
        <v>115.55761627503514</v>
      </c>
      <c r="AJ112" s="152">
        <f t="shared" si="323"/>
        <v>112.49538347966308</v>
      </c>
      <c r="AK112" s="152">
        <f t="shared" si="323"/>
        <v>109.7047747368366</v>
      </c>
      <c r="AL112" s="152">
        <f t="shared" si="323"/>
        <v>106.8440460111475</v>
      </c>
      <c r="AM112" s="152">
        <f t="shared" si="323"/>
        <v>104.28189613401483</v>
      </c>
      <c r="AN112" s="152">
        <f t="shared" si="323"/>
        <v>100.95100665040428</v>
      </c>
      <c r="AO112" s="152">
        <f t="shared" si="323"/>
        <v>98.040248349570845</v>
      </c>
      <c r="AP112" s="152">
        <f t="shared" si="323"/>
        <v>95.069307449161556</v>
      </c>
      <c r="AQ112" s="152">
        <f t="shared" si="323"/>
        <v>92.376397266044918</v>
      </c>
      <c r="AR112" s="152">
        <f t="shared" si="323"/>
        <v>88.942542443647682</v>
      </c>
      <c r="AS112" s="152">
        <f t="shared" si="323"/>
        <v>85.777499824758252</v>
      </c>
      <c r="AT112" s="152">
        <f t="shared" si="323"/>
        <v>84.649747013219894</v>
      </c>
      <c r="AU112" s="152">
        <f t="shared" si="323"/>
        <v>84.231250515529183</v>
      </c>
      <c r="AV112" s="152">
        <f t="shared" si="323"/>
        <v>83.320085485507732</v>
      </c>
      <c r="AW112" s="152">
        <f t="shared" si="323"/>
        <v>82.766198203566063</v>
      </c>
      <c r="AX112" s="152">
        <f t="shared" si="323"/>
        <v>82.217973107038517</v>
      </c>
      <c r="AY112" s="152">
        <f t="shared" si="323"/>
        <v>80.838071565901785</v>
      </c>
      <c r="AZ112" s="152">
        <f t="shared" si="323"/>
        <v>78.879149769613122</v>
      </c>
      <c r="BA112" s="152">
        <f t="shared" si="323"/>
        <v>77.228067621127863</v>
      </c>
      <c r="BB112" s="152">
        <f t="shared" si="323"/>
        <v>75.57730140172481</v>
      </c>
      <c r="BC112" s="152">
        <f t="shared" si="323"/>
        <v>74.217999019744525</v>
      </c>
      <c r="BD112" s="152">
        <f t="shared" si="323"/>
        <v>72.269826682403007</v>
      </c>
      <c r="BE112" s="152">
        <f t="shared" si="323"/>
        <v>70.604443271565174</v>
      </c>
      <c r="BF112" s="152">
        <f t="shared" si="323"/>
        <v>68.938660850205096</v>
      </c>
      <c r="BG112" s="152">
        <f t="shared" si="323"/>
        <v>67.273448340142579</v>
      </c>
      <c r="BH112" s="152">
        <f t="shared" si="323"/>
        <v>65.888340456414241</v>
      </c>
      <c r="BI112" s="152">
        <f t="shared" si="323"/>
        <v>63.956128004442299</v>
      </c>
      <c r="BJ112" s="152">
        <f t="shared" si="323"/>
        <v>62.296935297135931</v>
      </c>
      <c r="BK112" s="152">
        <f t="shared" si="323"/>
        <v>60.643903445583142</v>
      </c>
      <c r="BL112" s="152">
        <f t="shared" si="323"/>
        <v>59.260816679348061</v>
      </c>
      <c r="BM112" s="152">
        <f t="shared" si="323"/>
        <v>57.360831986580223</v>
      </c>
    </row>
    <row r="113" spans="3:65" ht="24" customHeight="1">
      <c r="C113" s="196" t="s">
        <v>66</v>
      </c>
      <c r="D113" s="13" t="s">
        <v>114</v>
      </c>
      <c r="E113" s="152">
        <f>E9</f>
        <v>2161.9190413333336</v>
      </c>
      <c r="F113" s="152">
        <f t="shared" ref="F113:AH113" si="324">F9</f>
        <v>2056.4290413333333</v>
      </c>
      <c r="G113" s="152">
        <f t="shared" si="324"/>
        <v>2448.8723746666665</v>
      </c>
      <c r="H113" s="152">
        <f t="shared" si="324"/>
        <v>2790.4957080000004</v>
      </c>
      <c r="I113" s="152">
        <f t="shared" si="324"/>
        <v>4055.2393984666669</v>
      </c>
      <c r="J113" s="152">
        <f t="shared" si="324"/>
        <v>4604.1672959333346</v>
      </c>
      <c r="K113" s="152">
        <f t="shared" si="324"/>
        <v>4369.8140434666666</v>
      </c>
      <c r="L113" s="152">
        <f t="shared" si="324"/>
        <v>5298.031436133333</v>
      </c>
      <c r="M113" s="152">
        <f t="shared" si="324"/>
        <v>5717.1055069333333</v>
      </c>
      <c r="N113" s="152">
        <f t="shared" si="324"/>
        <v>5090.1403322000006</v>
      </c>
      <c r="O113" s="152">
        <f t="shared" si="324"/>
        <v>4568.1589862141564</v>
      </c>
      <c r="P113" s="152">
        <f t="shared" si="324"/>
        <v>4306.3197370156749</v>
      </c>
      <c r="Q113" s="152">
        <f t="shared" si="324"/>
        <v>4139.6991913327811</v>
      </c>
      <c r="R113" s="152">
        <f t="shared" si="324"/>
        <v>4609.0528411437526</v>
      </c>
      <c r="S113" s="152">
        <f t="shared" si="324"/>
        <v>4679.4558886153991</v>
      </c>
      <c r="T113" s="152">
        <f t="shared" si="324"/>
        <v>4639.5602050123498</v>
      </c>
      <c r="U113" s="152">
        <f t="shared" si="324"/>
        <v>4477.6332169084581</v>
      </c>
      <c r="V113" s="152">
        <f t="shared" si="324"/>
        <v>4926.1683893695972</v>
      </c>
      <c r="W113" s="152">
        <f t="shared" si="324"/>
        <v>5436.1992975271942</v>
      </c>
      <c r="X113" s="152">
        <f t="shared" si="324"/>
        <v>3825.6160998178193</v>
      </c>
      <c r="Y113" s="152">
        <f t="shared" si="324"/>
        <v>4366.4978077903816</v>
      </c>
      <c r="Z113" s="152">
        <f t="shared" si="324"/>
        <v>3872.8772382768079</v>
      </c>
      <c r="AA113" s="152">
        <f t="shared" si="324"/>
        <v>4181.9148739896436</v>
      </c>
      <c r="AB113" s="152">
        <f t="shared" si="324"/>
        <v>4555.4634556748351</v>
      </c>
      <c r="AC113" s="152">
        <f t="shared" si="324"/>
        <v>4075.8560304649332</v>
      </c>
      <c r="AD113" s="152">
        <f t="shared" si="324"/>
        <v>4677.2575740707853</v>
      </c>
      <c r="AE113" s="152">
        <f t="shared" si="324"/>
        <v>4553.0262795521494</v>
      </c>
      <c r="AF113" s="152">
        <f t="shared" si="324"/>
        <v>4713.8997952961327</v>
      </c>
      <c r="AG113" s="152">
        <f t="shared" si="324"/>
        <v>4777.4416026331292</v>
      </c>
      <c r="AH113" s="152">
        <f t="shared" si="324"/>
        <v>4816.9644535295974</v>
      </c>
      <c r="AI113" s="152">
        <f t="shared" ref="AI113:BM113" si="325">AI9</f>
        <v>4534.997518109366</v>
      </c>
      <c r="AJ113" s="152">
        <f t="shared" si="325"/>
        <v>4364.506661649848</v>
      </c>
      <c r="AK113" s="152">
        <f t="shared" si="325"/>
        <v>4185.2529464962854</v>
      </c>
      <c r="AL113" s="152">
        <f t="shared" si="325"/>
        <v>4006.3914469012707</v>
      </c>
      <c r="AM113" s="152">
        <f t="shared" si="325"/>
        <v>3828.1045074788121</v>
      </c>
      <c r="AN113" s="152">
        <f t="shared" si="325"/>
        <v>3650.8870435763283</v>
      </c>
      <c r="AO113" s="152">
        <f t="shared" si="325"/>
        <v>3478.514013224602</v>
      </c>
      <c r="AP113" s="152">
        <f t="shared" si="325"/>
        <v>3306.4776134080798</v>
      </c>
      <c r="AQ113" s="152">
        <f t="shared" si="325"/>
        <v>3135.3892017080498</v>
      </c>
      <c r="AR113" s="152">
        <f t="shared" si="325"/>
        <v>2964.7466008836032</v>
      </c>
      <c r="AS113" s="152">
        <f t="shared" si="325"/>
        <v>2794.9973794485636</v>
      </c>
      <c r="AT113" s="152">
        <f t="shared" si="325"/>
        <v>2727.8656489927434</v>
      </c>
      <c r="AU113" s="152">
        <f t="shared" si="325"/>
        <v>2667.9758476793863</v>
      </c>
      <c r="AV113" s="152">
        <f t="shared" si="325"/>
        <v>2613.0287692360107</v>
      </c>
      <c r="AW113" s="152">
        <f t="shared" si="325"/>
        <v>2560.4277647797358</v>
      </c>
      <c r="AX113" s="152">
        <f t="shared" si="325"/>
        <v>2508.7943422087992</v>
      </c>
      <c r="AY113" s="152">
        <f t="shared" si="325"/>
        <v>2466.763778421292</v>
      </c>
      <c r="AZ113" s="152">
        <f t="shared" si="325"/>
        <v>2424.6548940231064</v>
      </c>
      <c r="BA113" s="152">
        <f t="shared" si="325"/>
        <v>2383.2125134047023</v>
      </c>
      <c r="BB113" s="152">
        <f t="shared" si="325"/>
        <v>2342.0693768864703</v>
      </c>
      <c r="BC113" s="152">
        <f t="shared" si="325"/>
        <v>2301.4374641940267</v>
      </c>
      <c r="BD113" s="152">
        <f t="shared" si="325"/>
        <v>2260.215271960481</v>
      </c>
      <c r="BE113" s="152">
        <f t="shared" si="325"/>
        <v>2219.0746561924675</v>
      </c>
      <c r="BF113" s="152">
        <f t="shared" si="325"/>
        <v>2177.9768820719655</v>
      </c>
      <c r="BG113" s="152">
        <f t="shared" si="325"/>
        <v>2136.8720193885856</v>
      </c>
      <c r="BH113" s="152">
        <f t="shared" si="325"/>
        <v>2096.1640817656657</v>
      </c>
      <c r="BI113" s="152">
        <f t="shared" si="325"/>
        <v>2054.8181902925189</v>
      </c>
      <c r="BJ113" s="152">
        <f t="shared" si="325"/>
        <v>2013.5278036258514</v>
      </c>
      <c r="BK113" s="152">
        <f t="shared" si="325"/>
        <v>1972.2759546242369</v>
      </c>
      <c r="BL113" s="152">
        <f t="shared" si="325"/>
        <v>1931.4438201532682</v>
      </c>
      <c r="BM113" s="152">
        <f t="shared" si="325"/>
        <v>1889.98237774364</v>
      </c>
    </row>
    <row r="114" spans="3:65">
      <c r="C114" s="196"/>
      <c r="D114" s="158" t="s">
        <v>115</v>
      </c>
      <c r="E114" s="152">
        <f t="shared" ref="E114:T120" si="326">E20</f>
        <v>0</v>
      </c>
      <c r="F114" s="152">
        <f t="shared" si="326"/>
        <v>0</v>
      </c>
      <c r="G114" s="152">
        <f t="shared" si="326"/>
        <v>0</v>
      </c>
      <c r="H114" s="152">
        <f t="shared" si="326"/>
        <v>0</v>
      </c>
      <c r="I114" s="152">
        <f t="shared" si="326"/>
        <v>0</v>
      </c>
      <c r="J114" s="152">
        <f t="shared" si="326"/>
        <v>0</v>
      </c>
      <c r="K114" s="152">
        <f t="shared" si="326"/>
        <v>0</v>
      </c>
      <c r="L114" s="152">
        <f t="shared" si="326"/>
        <v>77.000000000000014</v>
      </c>
      <c r="M114" s="152">
        <f t="shared" si="326"/>
        <v>77.000000000000014</v>
      </c>
      <c r="N114" s="152">
        <f t="shared" si="326"/>
        <v>94.966666666666669</v>
      </c>
      <c r="O114" s="152">
        <f t="shared" si="326"/>
        <v>146.2302626786099</v>
      </c>
      <c r="P114" s="152">
        <f t="shared" si="326"/>
        <v>218.84303534609651</v>
      </c>
      <c r="Q114" s="152">
        <f t="shared" si="326"/>
        <v>245.91893303802195</v>
      </c>
      <c r="R114" s="152">
        <f t="shared" si="326"/>
        <v>358.97787823641352</v>
      </c>
      <c r="S114" s="152">
        <f t="shared" si="326"/>
        <v>423.13441981054478</v>
      </c>
      <c r="T114" s="152">
        <f t="shared" si="326"/>
        <v>410.57826161275204</v>
      </c>
      <c r="U114" s="152">
        <f t="shared" ref="F114:AH120" si="327">U20</f>
        <v>262.0254739262777</v>
      </c>
      <c r="V114" s="152">
        <f t="shared" si="327"/>
        <v>289.00032258813656</v>
      </c>
      <c r="W114" s="152">
        <f t="shared" si="327"/>
        <v>190.09931632316531</v>
      </c>
      <c r="X114" s="152">
        <f t="shared" si="327"/>
        <v>247.8675764268659</v>
      </c>
      <c r="Y114" s="152">
        <f t="shared" si="327"/>
        <v>344.84148609617688</v>
      </c>
      <c r="Z114" s="152">
        <f t="shared" si="327"/>
        <v>292.98522831912612</v>
      </c>
      <c r="AA114" s="152">
        <f t="shared" si="327"/>
        <v>344.03307731124943</v>
      </c>
      <c r="AB114" s="152">
        <f t="shared" si="327"/>
        <v>275.34952155626547</v>
      </c>
      <c r="AC114" s="152">
        <f t="shared" si="327"/>
        <v>381.6726669686754</v>
      </c>
      <c r="AD114" s="152">
        <f t="shared" si="327"/>
        <v>369.79813036991408</v>
      </c>
      <c r="AE114" s="152">
        <f t="shared" si="327"/>
        <v>400.51157929331663</v>
      </c>
      <c r="AF114" s="152">
        <f t="shared" si="327"/>
        <v>431.46787972610866</v>
      </c>
      <c r="AG114" s="152">
        <f t="shared" si="327"/>
        <v>336.89063807941346</v>
      </c>
      <c r="AH114" s="152">
        <f t="shared" si="327"/>
        <v>382.19461125224484</v>
      </c>
      <c r="AI114" s="152">
        <f t="shared" ref="AI114:BM114" si="328">AI20</f>
        <v>337.20658336736756</v>
      </c>
      <c r="AJ114" s="152">
        <f t="shared" si="328"/>
        <v>315.51329488370703</v>
      </c>
      <c r="AK114" s="152">
        <f t="shared" si="328"/>
        <v>292.3816128183247</v>
      </c>
      <c r="AL114" s="152">
        <f t="shared" si="328"/>
        <v>269.66290559537305</v>
      </c>
      <c r="AM114" s="152">
        <f t="shared" si="328"/>
        <v>245.82875555435857</v>
      </c>
      <c r="AN114" s="152">
        <f t="shared" si="328"/>
        <v>225.64651897138441</v>
      </c>
      <c r="AO114" s="152">
        <f t="shared" si="328"/>
        <v>205.3646095158515</v>
      </c>
      <c r="AP114" s="152">
        <f t="shared" si="328"/>
        <v>185.51348869552208</v>
      </c>
      <c r="AQ114" s="152">
        <f t="shared" si="328"/>
        <v>164.6832141344793</v>
      </c>
      <c r="AR114" s="152">
        <f t="shared" si="328"/>
        <v>147.18869737360384</v>
      </c>
      <c r="AS114" s="152">
        <f t="shared" si="328"/>
        <v>128.76378569838303</v>
      </c>
      <c r="AT114" s="152">
        <f t="shared" si="328"/>
        <v>131.27275430171235</v>
      </c>
      <c r="AU114" s="152">
        <f t="shared" si="328"/>
        <v>133.10560212210544</v>
      </c>
      <c r="AV114" s="152">
        <f t="shared" si="328"/>
        <v>137.85448568640678</v>
      </c>
      <c r="AW114" s="152">
        <f t="shared" si="328"/>
        <v>141.41373288561493</v>
      </c>
      <c r="AX114" s="152">
        <f t="shared" si="328"/>
        <v>145.04025265104767</v>
      </c>
      <c r="AY114" s="152">
        <f t="shared" si="328"/>
        <v>138.21554793977228</v>
      </c>
      <c r="AZ114" s="152">
        <f t="shared" si="328"/>
        <v>134.0552254723099</v>
      </c>
      <c r="BA114" s="152">
        <f t="shared" si="328"/>
        <v>128.73817102947947</v>
      </c>
      <c r="BB114" s="152">
        <f t="shared" si="328"/>
        <v>123.50433995049761</v>
      </c>
      <c r="BC114" s="152">
        <f t="shared" si="328"/>
        <v>117.14159900102922</v>
      </c>
      <c r="BD114" s="152">
        <f t="shared" si="328"/>
        <v>113.23548386448047</v>
      </c>
      <c r="BE114" s="152">
        <f t="shared" si="328"/>
        <v>108.16651645912322</v>
      </c>
      <c r="BF114" s="152">
        <f t="shared" si="328"/>
        <v>103.13911353952115</v>
      </c>
      <c r="BG114" s="152">
        <f t="shared" si="328"/>
        <v>98.145087476484008</v>
      </c>
      <c r="BH114" s="152">
        <f t="shared" si="328"/>
        <v>92.050469382007449</v>
      </c>
      <c r="BI114" s="152">
        <f t="shared" si="328"/>
        <v>88.243085945557524</v>
      </c>
      <c r="BJ114" s="152">
        <f t="shared" si="328"/>
        <v>83.315564438207971</v>
      </c>
      <c r="BK114" s="152">
        <f t="shared" si="328"/>
        <v>78.410218077843567</v>
      </c>
      <c r="BL114" s="152">
        <f t="shared" si="328"/>
        <v>72.454967623222984</v>
      </c>
      <c r="BM114" s="152">
        <f t="shared" si="328"/>
        <v>68.677216543938812</v>
      </c>
    </row>
    <row r="115" spans="3:65" ht="24" customHeight="1">
      <c r="C115" s="196"/>
      <c r="D115" s="158" t="s">
        <v>116</v>
      </c>
      <c r="E115" s="152">
        <f t="shared" si="326"/>
        <v>13.695733333333335</v>
      </c>
      <c r="F115" s="152">
        <f t="shared" si="327"/>
        <v>11.490966666666669</v>
      </c>
      <c r="G115" s="152">
        <f t="shared" si="327"/>
        <v>6.9454000000000002</v>
      </c>
      <c r="H115" s="152">
        <f t="shared" si="327"/>
        <v>14.270666666666667</v>
      </c>
      <c r="I115" s="152">
        <f t="shared" si="327"/>
        <v>11.580800000000002</v>
      </c>
      <c r="J115" s="152">
        <f t="shared" si="327"/>
        <v>9.9714999999999989</v>
      </c>
      <c r="K115" s="152">
        <f t="shared" si="327"/>
        <v>9.6635000000000009</v>
      </c>
      <c r="L115" s="152">
        <f t="shared" si="327"/>
        <v>16.311166666666669</v>
      </c>
      <c r="M115" s="152">
        <f t="shared" si="327"/>
        <v>14.30146666666667</v>
      </c>
      <c r="N115" s="152">
        <f t="shared" si="327"/>
        <v>12.240433333333334</v>
      </c>
      <c r="O115" s="152">
        <f t="shared" si="327"/>
        <v>12.240433333333334</v>
      </c>
      <c r="P115" s="152">
        <f t="shared" si="327"/>
        <v>9.2007300000000019</v>
      </c>
      <c r="Q115" s="152">
        <f t="shared" si="327"/>
        <v>13.635159999999999</v>
      </c>
      <c r="R115" s="152">
        <f t="shared" si="327"/>
        <v>15.461856666666669</v>
      </c>
      <c r="S115" s="152">
        <f t="shared" si="327"/>
        <v>10.777946666666665</v>
      </c>
      <c r="T115" s="152">
        <f t="shared" si="327"/>
        <v>5.5901992489034704</v>
      </c>
      <c r="U115" s="152">
        <f t="shared" si="327"/>
        <v>5.1358993091681437</v>
      </c>
      <c r="V115" s="152">
        <f t="shared" si="327"/>
        <v>2.9003329605183366</v>
      </c>
      <c r="W115" s="152">
        <f t="shared" si="327"/>
        <v>4.2221661210728199</v>
      </c>
      <c r="X115" s="152">
        <f t="shared" si="327"/>
        <v>3.5291661437433759</v>
      </c>
      <c r="Y115" s="152">
        <f t="shared" si="327"/>
        <v>3.3742284879930375</v>
      </c>
      <c r="Z115" s="152">
        <f t="shared" si="327"/>
        <v>2.9424639771950858</v>
      </c>
      <c r="AA115" s="152">
        <f t="shared" si="327"/>
        <v>2.8930036107440609</v>
      </c>
      <c r="AB115" s="152">
        <f t="shared" si="327"/>
        <v>1.6833180485817585</v>
      </c>
      <c r="AC115" s="152">
        <f t="shared" si="327"/>
        <v>0.93204656990308776</v>
      </c>
      <c r="AD115" s="152">
        <f t="shared" si="327"/>
        <v>1.1475418363547161</v>
      </c>
      <c r="AE115" s="152">
        <f t="shared" si="327"/>
        <v>0.56032713397594802</v>
      </c>
      <c r="AF115" s="152">
        <f t="shared" si="327"/>
        <v>7.7300219698627348</v>
      </c>
      <c r="AG115" s="152">
        <f t="shared" si="327"/>
        <v>8.8987615754651443</v>
      </c>
      <c r="AH115" s="152">
        <f t="shared" si="327"/>
        <v>9.8898022647341506</v>
      </c>
      <c r="AI115" s="152">
        <f t="shared" ref="AI115:BM115" si="329">AI21</f>
        <v>9.3898846229289088</v>
      </c>
      <c r="AJ115" s="152">
        <f t="shared" si="329"/>
        <v>9.091501887588219</v>
      </c>
      <c r="AK115" s="152">
        <f t="shared" si="329"/>
        <v>8.789044017577341</v>
      </c>
      <c r="AL115" s="152">
        <f t="shared" si="329"/>
        <v>8.4856328453225167</v>
      </c>
      <c r="AM115" s="152">
        <f t="shared" si="329"/>
        <v>8.1816407688233213</v>
      </c>
      <c r="AN115" s="152">
        <f t="shared" si="329"/>
        <v>7.8780657462680193</v>
      </c>
      <c r="AO115" s="152">
        <f t="shared" si="329"/>
        <v>7.5833575642313296</v>
      </c>
      <c r="AP115" s="152">
        <f t="shared" si="329"/>
        <v>7.2877791930196105</v>
      </c>
      <c r="AQ115" s="152">
        <f t="shared" si="329"/>
        <v>6.9917004900103095</v>
      </c>
      <c r="AR115" s="152">
        <f t="shared" si="329"/>
        <v>6.6937232068083024</v>
      </c>
      <c r="AS115" s="152">
        <f t="shared" si="329"/>
        <v>6.3947023827744349</v>
      </c>
      <c r="AT115" s="152">
        <f t="shared" si="329"/>
        <v>6.3248598358587103</v>
      </c>
      <c r="AU115" s="152">
        <f t="shared" si="329"/>
        <v>6.2861295919102966</v>
      </c>
      <c r="AV115" s="152">
        <f t="shared" si="329"/>
        <v>6.2577755429565816</v>
      </c>
      <c r="AW115" s="152">
        <f t="shared" si="329"/>
        <v>6.2342342025302573</v>
      </c>
      <c r="AX115" s="152">
        <f t="shared" si="329"/>
        <v>6.2121480189453298</v>
      </c>
      <c r="AY115" s="152">
        <f t="shared" si="329"/>
        <v>6.1062959808414048</v>
      </c>
      <c r="AZ115" s="152">
        <f t="shared" si="329"/>
        <v>6.0020616262523383</v>
      </c>
      <c r="BA115" s="152">
        <f t="shared" si="329"/>
        <v>5.8996324081845186</v>
      </c>
      <c r="BB115" s="152">
        <f t="shared" si="329"/>
        <v>5.7978918004531463</v>
      </c>
      <c r="BC115" s="152">
        <f t="shared" si="329"/>
        <v>5.6974665156049475</v>
      </c>
      <c r="BD115" s="152">
        <f t="shared" si="329"/>
        <v>5.5954294938203457</v>
      </c>
      <c r="BE115" s="152">
        <f t="shared" si="329"/>
        <v>5.4937429037543595</v>
      </c>
      <c r="BF115" s="152">
        <f t="shared" si="329"/>
        <v>5.3921124199149322</v>
      </c>
      <c r="BG115" s="152">
        <f t="shared" si="329"/>
        <v>5.2904637573718922</v>
      </c>
      <c r="BH115" s="152">
        <f t="shared" si="329"/>
        <v>5.1898444706311064</v>
      </c>
      <c r="BI115" s="152">
        <f t="shared" si="329"/>
        <v>5.0875037584568563</v>
      </c>
      <c r="BJ115" s="152">
        <f t="shared" si="329"/>
        <v>4.9854397429419457</v>
      </c>
      <c r="BK115" s="152">
        <f t="shared" si="329"/>
        <v>4.8834236570202298</v>
      </c>
      <c r="BL115" s="152">
        <f t="shared" si="329"/>
        <v>4.7824906022116513</v>
      </c>
      <c r="BM115" s="152">
        <f t="shared" si="329"/>
        <v>4.6798640908188922</v>
      </c>
    </row>
    <row r="116" spans="3:65" ht="24" customHeight="1">
      <c r="C116" s="196"/>
      <c r="D116" s="158" t="s">
        <v>117</v>
      </c>
      <c r="E116" s="152">
        <f t="shared" si="326"/>
        <v>0</v>
      </c>
      <c r="F116" s="152">
        <f t="shared" si="327"/>
        <v>0</v>
      </c>
      <c r="G116" s="152">
        <f t="shared" si="327"/>
        <v>0</v>
      </c>
      <c r="H116" s="152">
        <f t="shared" si="327"/>
        <v>0</v>
      </c>
      <c r="I116" s="152">
        <f t="shared" si="327"/>
        <v>0</v>
      </c>
      <c r="J116" s="152">
        <f t="shared" si="327"/>
        <v>0</v>
      </c>
      <c r="K116" s="152">
        <f t="shared" si="327"/>
        <v>0</v>
      </c>
      <c r="L116" s="152">
        <f t="shared" si="327"/>
        <v>0</v>
      </c>
      <c r="M116" s="152">
        <f t="shared" si="327"/>
        <v>0</v>
      </c>
      <c r="N116" s="152">
        <f t="shared" si="327"/>
        <v>3.2725</v>
      </c>
      <c r="O116" s="152">
        <f t="shared" si="327"/>
        <v>7.2713666666666672</v>
      </c>
      <c r="P116" s="152">
        <f t="shared" si="327"/>
        <v>4.3967000000000009</v>
      </c>
      <c r="Q116" s="152">
        <f t="shared" si="327"/>
        <v>4.6148666666666678</v>
      </c>
      <c r="R116" s="152">
        <f t="shared" si="327"/>
        <v>3.6472333333333338</v>
      </c>
      <c r="S116" s="152">
        <f t="shared" si="327"/>
        <v>3.6241333333333334</v>
      </c>
      <c r="T116" s="152">
        <f t="shared" si="327"/>
        <v>7.0814323818754259</v>
      </c>
      <c r="U116" s="152">
        <f t="shared" si="327"/>
        <v>22.18113034974068</v>
      </c>
      <c r="V116" s="152">
        <f t="shared" si="327"/>
        <v>36.207962012417852</v>
      </c>
      <c r="W116" s="152">
        <f t="shared" si="327"/>
        <v>41.787894600113411</v>
      </c>
      <c r="X116" s="152">
        <f t="shared" si="327"/>
        <v>44.873026684411236</v>
      </c>
      <c r="Y116" s="152">
        <f t="shared" si="327"/>
        <v>45.662336734550159</v>
      </c>
      <c r="Z116" s="152">
        <f t="shared" si="327"/>
        <v>41.202185046525265</v>
      </c>
      <c r="AA116" s="152">
        <f t="shared" si="327"/>
        <v>39.584694223892164</v>
      </c>
      <c r="AB116" s="152">
        <f t="shared" si="327"/>
        <v>36.428847303417292</v>
      </c>
      <c r="AC116" s="152">
        <f t="shared" si="327"/>
        <v>44.890776380790079</v>
      </c>
      <c r="AD116" s="152">
        <f t="shared" si="327"/>
        <v>40.814579509991169</v>
      </c>
      <c r="AE116" s="152">
        <f t="shared" si="327"/>
        <v>43.7013656889687</v>
      </c>
      <c r="AF116" s="152">
        <f t="shared" si="327"/>
        <v>46.992969535389669</v>
      </c>
      <c r="AG116" s="152">
        <f t="shared" si="327"/>
        <v>47.369461212374183</v>
      </c>
      <c r="AH116" s="152">
        <f t="shared" si="327"/>
        <v>46.372575838156934</v>
      </c>
      <c r="AI116" s="152">
        <f t="shared" ref="AI116:BM116" si="330">AI22</f>
        <v>44.028497752782869</v>
      </c>
      <c r="AJ116" s="152">
        <f t="shared" si="330"/>
        <v>42.629402436921687</v>
      </c>
      <c r="AK116" s="152">
        <f t="shared" si="330"/>
        <v>41.211199105906559</v>
      </c>
      <c r="AL116" s="152">
        <f t="shared" si="330"/>
        <v>39.788525808817219</v>
      </c>
      <c r="AM116" s="152">
        <f t="shared" si="330"/>
        <v>38.363128693252484</v>
      </c>
      <c r="AN116" s="152">
        <f t="shared" si="330"/>
        <v>36.939687113817193</v>
      </c>
      <c r="AO116" s="152">
        <f t="shared" si="330"/>
        <v>35.557821515719809</v>
      </c>
      <c r="AP116" s="152">
        <f t="shared" si="330"/>
        <v>34.171875662786931</v>
      </c>
      <c r="AQ116" s="152">
        <f t="shared" si="330"/>
        <v>32.783583789821876</v>
      </c>
      <c r="AR116" s="152">
        <f t="shared" si="330"/>
        <v>31.386389610054863</v>
      </c>
      <c r="AS116" s="152">
        <f t="shared" si="330"/>
        <v>29.984302341925705</v>
      </c>
      <c r="AT116" s="152">
        <f t="shared" si="330"/>
        <v>29.656815632193553</v>
      </c>
      <c r="AU116" s="152">
        <f t="shared" si="330"/>
        <v>29.47521228698486</v>
      </c>
      <c r="AV116" s="152">
        <f t="shared" si="330"/>
        <v>29.342262178354932</v>
      </c>
      <c r="AW116" s="152">
        <f t="shared" si="330"/>
        <v>29.23187851596925</v>
      </c>
      <c r="AX116" s="152">
        <f t="shared" si="330"/>
        <v>29.128317979989706</v>
      </c>
      <c r="AY116" s="152">
        <f t="shared" si="330"/>
        <v>28.631985340246107</v>
      </c>
      <c r="AZ116" s="152">
        <f t="shared" si="330"/>
        <v>28.143237902862154</v>
      </c>
      <c r="BA116" s="152">
        <f t="shared" si="330"/>
        <v>27.662954621584561</v>
      </c>
      <c r="BB116" s="152">
        <f t="shared" si="330"/>
        <v>27.185900184948654</v>
      </c>
      <c r="BC116" s="152">
        <f t="shared" si="330"/>
        <v>26.71501320328494</v>
      </c>
      <c r="BD116" s="152">
        <f t="shared" si="330"/>
        <v>26.236568902342864</v>
      </c>
      <c r="BE116" s="152">
        <f t="shared" si="330"/>
        <v>25.75976775067846</v>
      </c>
      <c r="BF116" s="152">
        <f t="shared" si="330"/>
        <v>25.28322967709958</v>
      </c>
      <c r="BG116" s="152">
        <f t="shared" si="330"/>
        <v>24.806606364878984</v>
      </c>
      <c r="BH116" s="152">
        <f t="shared" si="330"/>
        <v>24.334809722209325</v>
      </c>
      <c r="BI116" s="152">
        <f t="shared" si="330"/>
        <v>23.854941438739761</v>
      </c>
      <c r="BJ116" s="152">
        <f t="shared" si="330"/>
        <v>23.376370566125932</v>
      </c>
      <c r="BK116" s="152">
        <f t="shared" si="330"/>
        <v>22.898024431948318</v>
      </c>
      <c r="BL116" s="152">
        <f t="shared" si="330"/>
        <v>22.424756553238751</v>
      </c>
      <c r="BM116" s="152">
        <f t="shared" si="330"/>
        <v>21.943548177664209</v>
      </c>
    </row>
    <row r="117" spans="3:65" ht="24" customHeight="1">
      <c r="C117" s="196"/>
      <c r="D117" s="158" t="s">
        <v>118</v>
      </c>
      <c r="E117" s="152">
        <f t="shared" si="326"/>
        <v>0</v>
      </c>
      <c r="F117" s="152">
        <f t="shared" si="327"/>
        <v>0</v>
      </c>
      <c r="G117" s="152">
        <f t="shared" si="327"/>
        <v>0</v>
      </c>
      <c r="H117" s="152">
        <f t="shared" si="327"/>
        <v>0</v>
      </c>
      <c r="I117" s="152">
        <f t="shared" si="327"/>
        <v>0</v>
      </c>
      <c r="J117" s="152">
        <f t="shared" si="327"/>
        <v>23.1</v>
      </c>
      <c r="K117" s="152">
        <f t="shared" si="327"/>
        <v>33.366666666666667</v>
      </c>
      <c r="L117" s="152">
        <f t="shared" si="327"/>
        <v>56.466666666666669</v>
      </c>
      <c r="M117" s="152">
        <f t="shared" si="327"/>
        <v>74.433333333333337</v>
      </c>
      <c r="N117" s="152">
        <f t="shared" si="327"/>
        <v>154.00000000000003</v>
      </c>
      <c r="O117" s="152">
        <f t="shared" si="327"/>
        <v>261.8</v>
      </c>
      <c r="P117" s="152">
        <f t="shared" si="327"/>
        <v>438.90000000000003</v>
      </c>
      <c r="Q117" s="152">
        <f t="shared" si="327"/>
        <v>541.56666666666672</v>
      </c>
      <c r="R117" s="152">
        <f t="shared" si="327"/>
        <v>654.50000000000011</v>
      </c>
      <c r="S117" s="152">
        <f t="shared" si="327"/>
        <v>726.36666666666667</v>
      </c>
      <c r="T117" s="152">
        <f t="shared" si="327"/>
        <v>775.1332291867991</v>
      </c>
      <c r="U117" s="152">
        <f t="shared" si="327"/>
        <v>936.83320731952642</v>
      </c>
      <c r="V117" s="152">
        <f t="shared" si="327"/>
        <v>1047.1998653906915</v>
      </c>
      <c r="W117" s="152">
        <f t="shared" si="327"/>
        <v>1116.4998557244237</v>
      </c>
      <c r="X117" s="152">
        <f t="shared" si="327"/>
        <v>1172.9664928659802</v>
      </c>
      <c r="Y117" s="152">
        <f t="shared" si="327"/>
        <v>1140.9815175964297</v>
      </c>
      <c r="Z117" s="152">
        <f t="shared" si="327"/>
        <v>1202.1041858053095</v>
      </c>
      <c r="AA117" s="152">
        <f t="shared" si="327"/>
        <v>1227.4125150986761</v>
      </c>
      <c r="AB117" s="152">
        <f t="shared" si="327"/>
        <v>1327.1822666139283</v>
      </c>
      <c r="AC117" s="152">
        <f t="shared" si="327"/>
        <v>1524.2830535051132</v>
      </c>
      <c r="AD117" s="152">
        <f t="shared" si="327"/>
        <v>1475.4109324560634</v>
      </c>
      <c r="AE117" s="152">
        <f t="shared" si="327"/>
        <v>1596.2495059994312</v>
      </c>
      <c r="AF117" s="152">
        <f t="shared" si="327"/>
        <v>1647.3030262909861</v>
      </c>
      <c r="AG117" s="152">
        <f t="shared" si="327"/>
        <v>1840.2376988683404</v>
      </c>
      <c r="AH117" s="152">
        <f t="shared" si="327"/>
        <v>1912.4297404646513</v>
      </c>
      <c r="AI117" s="152">
        <f t="shared" ref="AI117:BM117" si="331">AI23</f>
        <v>1815.75871101642</v>
      </c>
      <c r="AJ117" s="152">
        <f t="shared" si="331"/>
        <v>1758.0592745836464</v>
      </c>
      <c r="AK117" s="152">
        <f t="shared" si="331"/>
        <v>1699.5718134228698</v>
      </c>
      <c r="AL117" s="152">
        <f t="shared" si="331"/>
        <v>1640.9000084790559</v>
      </c>
      <c r="AM117" s="152">
        <f t="shared" si="331"/>
        <v>1582.1158718097379</v>
      </c>
      <c r="AN117" s="152">
        <f t="shared" si="331"/>
        <v>1523.4123824925439</v>
      </c>
      <c r="AO117" s="152">
        <f t="shared" si="331"/>
        <v>1466.4235088024195</v>
      </c>
      <c r="AP117" s="152">
        <f t="shared" si="331"/>
        <v>1409.2663632284291</v>
      </c>
      <c r="AQ117" s="152">
        <f t="shared" si="331"/>
        <v>1352.0124665380679</v>
      </c>
      <c r="AR117" s="152">
        <f t="shared" si="331"/>
        <v>1294.3914339709729</v>
      </c>
      <c r="AS117" s="152">
        <f t="shared" si="331"/>
        <v>1236.5686078321953</v>
      </c>
      <c r="AT117" s="152">
        <f t="shared" si="331"/>
        <v>1223.0628813984404</v>
      </c>
      <c r="AU117" s="152">
        <f t="shared" si="331"/>
        <v>1215.5734626618776</v>
      </c>
      <c r="AV117" s="152">
        <f t="shared" si="331"/>
        <v>1210.0905293301332</v>
      </c>
      <c r="AW117" s="152">
        <f t="shared" si="331"/>
        <v>1205.5382482676243</v>
      </c>
      <c r="AX117" s="152">
        <f t="shared" si="331"/>
        <v>1201.2673565742894</v>
      </c>
      <c r="AY117" s="152">
        <f t="shared" si="331"/>
        <v>1180.7983340053954</v>
      </c>
      <c r="AZ117" s="152">
        <f t="shared" si="331"/>
        <v>1160.6421292241234</v>
      </c>
      <c r="BA117" s="152">
        <f t="shared" si="331"/>
        <v>1140.8349907514005</v>
      </c>
      <c r="BB117" s="152">
        <f t="shared" si="331"/>
        <v>1121.1610115524184</v>
      </c>
      <c r="BC117" s="152">
        <f t="shared" si="331"/>
        <v>1101.741381483253</v>
      </c>
      <c r="BD117" s="152">
        <f t="shared" si="331"/>
        <v>1082.0100835395974</v>
      </c>
      <c r="BE117" s="152">
        <f t="shared" si="331"/>
        <v>1062.3465499478207</v>
      </c>
      <c r="BF117" s="152">
        <f t="shared" si="331"/>
        <v>1042.6938658364909</v>
      </c>
      <c r="BG117" s="152">
        <f t="shared" si="331"/>
        <v>1023.0376664381515</v>
      </c>
      <c r="BH117" s="152">
        <f t="shared" si="331"/>
        <v>1003.580521464324</v>
      </c>
      <c r="BI117" s="152">
        <f t="shared" si="331"/>
        <v>983.7904977223651</v>
      </c>
      <c r="BJ117" s="152">
        <f t="shared" si="331"/>
        <v>964.05397989551363</v>
      </c>
      <c r="BK117" s="152">
        <f t="shared" si="331"/>
        <v>944.32673040153907</v>
      </c>
      <c r="BL117" s="152">
        <f t="shared" si="331"/>
        <v>924.80891086937402</v>
      </c>
      <c r="BM117" s="152">
        <f t="shared" si="331"/>
        <v>904.96362101484328</v>
      </c>
    </row>
    <row r="118" spans="3:65" ht="24" customHeight="1">
      <c r="C118" s="196"/>
      <c r="D118" s="158" t="s">
        <v>119</v>
      </c>
      <c r="E118" s="152">
        <f t="shared" si="326"/>
        <v>40.895778000000007</v>
      </c>
      <c r="F118" s="152">
        <f t="shared" si="327"/>
        <v>42.116484666666679</v>
      </c>
      <c r="G118" s="152">
        <f t="shared" si="327"/>
        <v>36.915853333333338</v>
      </c>
      <c r="H118" s="152">
        <f t="shared" si="327"/>
        <v>29.484275333333333</v>
      </c>
      <c r="I118" s="152">
        <f t="shared" si="327"/>
        <v>25.796899333333336</v>
      </c>
      <c r="J118" s="152">
        <f t="shared" si="327"/>
        <v>26.09997133333334</v>
      </c>
      <c r="K118" s="152">
        <f t="shared" si="327"/>
        <v>26.346217333333335</v>
      </c>
      <c r="L118" s="152">
        <f t="shared" si="327"/>
        <v>26.666126666666671</v>
      </c>
      <c r="M118" s="152">
        <f t="shared" si="327"/>
        <v>27.030234000000004</v>
      </c>
      <c r="N118" s="152">
        <f t="shared" si="327"/>
        <v>24.419266666666665</v>
      </c>
      <c r="O118" s="152">
        <f t="shared" si="327"/>
        <v>20.280568000000002</v>
      </c>
      <c r="P118" s="152">
        <f t="shared" si="327"/>
        <v>16.678664566666626</v>
      </c>
      <c r="Q118" s="152">
        <f t="shared" si="327"/>
        <v>15.787120066666665</v>
      </c>
      <c r="R118" s="152">
        <f t="shared" si="327"/>
        <v>13.799968233333249</v>
      </c>
      <c r="S118" s="152">
        <f t="shared" si="327"/>
        <v>12.703059600000005</v>
      </c>
      <c r="T118" s="152">
        <f t="shared" si="327"/>
        <v>10.262353287821751</v>
      </c>
      <c r="U118" s="152">
        <f t="shared" si="327"/>
        <v>9.92025516562253</v>
      </c>
      <c r="V118" s="152">
        <f t="shared" si="327"/>
        <v>0</v>
      </c>
      <c r="W118" s="152">
        <f t="shared" si="327"/>
        <v>0</v>
      </c>
      <c r="X118" s="152">
        <f t="shared" si="327"/>
        <v>0</v>
      </c>
      <c r="Y118" s="152">
        <f t="shared" si="327"/>
        <v>0</v>
      </c>
      <c r="Z118" s="152">
        <f t="shared" si="327"/>
        <v>0</v>
      </c>
      <c r="AA118" s="152">
        <f t="shared" si="327"/>
        <v>0</v>
      </c>
      <c r="AB118" s="152">
        <f t="shared" si="327"/>
        <v>0</v>
      </c>
      <c r="AC118" s="152">
        <f t="shared" si="327"/>
        <v>0</v>
      </c>
      <c r="AD118" s="152">
        <f t="shared" si="327"/>
        <v>0</v>
      </c>
      <c r="AE118" s="152">
        <f t="shared" si="327"/>
        <v>0</v>
      </c>
      <c r="AF118" s="152">
        <f t="shared" si="327"/>
        <v>0</v>
      </c>
      <c r="AG118" s="152">
        <f t="shared" si="327"/>
        <v>0</v>
      </c>
      <c r="AH118" s="152">
        <f t="shared" si="327"/>
        <v>0</v>
      </c>
      <c r="AI118" s="152">
        <f t="shared" ref="AI118:BM118" si="332">AI24</f>
        <v>0</v>
      </c>
      <c r="AJ118" s="152">
        <f t="shared" si="332"/>
        <v>0</v>
      </c>
      <c r="AK118" s="152">
        <f t="shared" si="332"/>
        <v>0</v>
      </c>
      <c r="AL118" s="152">
        <f t="shared" si="332"/>
        <v>0</v>
      </c>
      <c r="AM118" s="152">
        <f t="shared" si="332"/>
        <v>0</v>
      </c>
      <c r="AN118" s="152">
        <f t="shared" si="332"/>
        <v>0</v>
      </c>
      <c r="AO118" s="152">
        <f t="shared" si="332"/>
        <v>0</v>
      </c>
      <c r="AP118" s="152">
        <f t="shared" si="332"/>
        <v>0</v>
      </c>
      <c r="AQ118" s="152">
        <f t="shared" si="332"/>
        <v>0</v>
      </c>
      <c r="AR118" s="152">
        <f t="shared" si="332"/>
        <v>0</v>
      </c>
      <c r="AS118" s="152">
        <f t="shared" si="332"/>
        <v>0</v>
      </c>
      <c r="AT118" s="152">
        <f t="shared" si="332"/>
        <v>0</v>
      </c>
      <c r="AU118" s="152">
        <f t="shared" si="332"/>
        <v>0</v>
      </c>
      <c r="AV118" s="152">
        <f t="shared" si="332"/>
        <v>0</v>
      </c>
      <c r="AW118" s="152">
        <f t="shared" si="332"/>
        <v>0</v>
      </c>
      <c r="AX118" s="152">
        <f t="shared" si="332"/>
        <v>0</v>
      </c>
      <c r="AY118" s="152">
        <f t="shared" si="332"/>
        <v>0</v>
      </c>
      <c r="AZ118" s="152">
        <f t="shared" si="332"/>
        <v>0</v>
      </c>
      <c r="BA118" s="152">
        <f t="shared" si="332"/>
        <v>0</v>
      </c>
      <c r="BB118" s="152">
        <f t="shared" si="332"/>
        <v>0</v>
      </c>
      <c r="BC118" s="152">
        <f t="shared" si="332"/>
        <v>0</v>
      </c>
      <c r="BD118" s="152">
        <f t="shared" si="332"/>
        <v>0</v>
      </c>
      <c r="BE118" s="152">
        <f t="shared" si="332"/>
        <v>0</v>
      </c>
      <c r="BF118" s="152">
        <f t="shared" si="332"/>
        <v>0</v>
      </c>
      <c r="BG118" s="152">
        <f t="shared" si="332"/>
        <v>0</v>
      </c>
      <c r="BH118" s="152">
        <f t="shared" si="332"/>
        <v>0</v>
      </c>
      <c r="BI118" s="152">
        <f t="shared" si="332"/>
        <v>0</v>
      </c>
      <c r="BJ118" s="152">
        <f t="shared" si="332"/>
        <v>0</v>
      </c>
      <c r="BK118" s="152">
        <f t="shared" si="332"/>
        <v>0</v>
      </c>
      <c r="BL118" s="152">
        <f t="shared" si="332"/>
        <v>0</v>
      </c>
      <c r="BM118" s="152">
        <f t="shared" si="332"/>
        <v>0</v>
      </c>
    </row>
    <row r="119" spans="3:65">
      <c r="C119" s="196"/>
      <c r="D119" s="158" t="s">
        <v>120</v>
      </c>
      <c r="E119" s="152">
        <f t="shared" si="326"/>
        <v>0</v>
      </c>
      <c r="F119" s="152">
        <f t="shared" si="327"/>
        <v>0</v>
      </c>
      <c r="G119" s="152">
        <f t="shared" si="327"/>
        <v>0</v>
      </c>
      <c r="H119" s="152">
        <f t="shared" si="327"/>
        <v>0</v>
      </c>
      <c r="I119" s="152">
        <f t="shared" si="327"/>
        <v>0</v>
      </c>
      <c r="J119" s="152">
        <f t="shared" si="327"/>
        <v>0</v>
      </c>
      <c r="K119" s="152">
        <f t="shared" si="327"/>
        <v>0</v>
      </c>
      <c r="L119" s="152">
        <f t="shared" si="327"/>
        <v>0</v>
      </c>
      <c r="M119" s="152">
        <f t="shared" si="327"/>
        <v>0</v>
      </c>
      <c r="N119" s="152">
        <f t="shared" si="327"/>
        <v>0</v>
      </c>
      <c r="O119" s="152">
        <f t="shared" si="327"/>
        <v>1.9018999999999999</v>
      </c>
      <c r="P119" s="152">
        <f t="shared" si="327"/>
        <v>4.1425999999999998</v>
      </c>
      <c r="Q119" s="152">
        <f t="shared" si="327"/>
        <v>6.0445000000000011</v>
      </c>
      <c r="R119" s="152">
        <f t="shared" si="327"/>
        <v>3.1210666666666667</v>
      </c>
      <c r="S119" s="152">
        <f t="shared" si="327"/>
        <v>2.1611333333333334</v>
      </c>
      <c r="T119" s="152">
        <f t="shared" si="327"/>
        <v>1.8864997465307858</v>
      </c>
      <c r="U119" s="152">
        <f t="shared" si="327"/>
        <v>5.7647325579168678</v>
      </c>
      <c r="V119" s="152">
        <f t="shared" si="327"/>
        <v>3.6292662001530331</v>
      </c>
      <c r="W119" s="152">
        <f t="shared" si="327"/>
        <v>7.6820323406510331</v>
      </c>
      <c r="X119" s="152">
        <f t="shared" si="327"/>
        <v>2.7232329298267066</v>
      </c>
      <c r="Y119" s="152">
        <f t="shared" si="327"/>
        <v>1.5717340905317112</v>
      </c>
      <c r="Z119" s="152">
        <f t="shared" si="327"/>
        <v>2.4170239812673922</v>
      </c>
      <c r="AA119" s="152">
        <f t="shared" si="327"/>
        <v>2.6367588267986166</v>
      </c>
      <c r="AB119" s="152">
        <f t="shared" si="327"/>
        <v>2.4519564269295939</v>
      </c>
      <c r="AC119" s="152">
        <f t="shared" si="327"/>
        <v>2.7232149342452692</v>
      </c>
      <c r="AD119" s="152">
        <f t="shared" si="327"/>
        <v>2.7971332261146209</v>
      </c>
      <c r="AE119" s="152">
        <f t="shared" si="327"/>
        <v>0.28696620332574047</v>
      </c>
      <c r="AF119" s="152">
        <f t="shared" si="327"/>
        <v>0</v>
      </c>
      <c r="AG119" s="152">
        <f t="shared" si="327"/>
        <v>2.0017070234208552</v>
      </c>
      <c r="AH119" s="152">
        <f t="shared" si="327"/>
        <v>2.0021549963845744</v>
      </c>
      <c r="AI119" s="152">
        <f t="shared" ref="AI119:BM119" si="333">AI25</f>
        <v>1.900948462873759</v>
      </c>
      <c r="AJ119" s="152">
        <f t="shared" si="333"/>
        <v>1.8405419483241652</v>
      </c>
      <c r="AK119" s="152">
        <f t="shared" si="333"/>
        <v>1.7793104373770261</v>
      </c>
      <c r="AL119" s="152">
        <f t="shared" si="333"/>
        <v>1.7178859338098429</v>
      </c>
      <c r="AM119" s="152">
        <f t="shared" si="333"/>
        <v>1.6563438282619374</v>
      </c>
      <c r="AN119" s="152">
        <f t="shared" si="333"/>
        <v>1.594886153789111</v>
      </c>
      <c r="AO119" s="152">
        <f t="shared" si="333"/>
        <v>1.5352235393762588</v>
      </c>
      <c r="AP119" s="152">
        <f t="shared" si="333"/>
        <v>1.4753847582860635</v>
      </c>
      <c r="AQ119" s="152">
        <f t="shared" si="333"/>
        <v>1.4154446868180044</v>
      </c>
      <c r="AR119" s="152">
        <f t="shared" si="333"/>
        <v>1.3551202545996377</v>
      </c>
      <c r="AS119" s="152">
        <f t="shared" si="333"/>
        <v>1.2945845612827671</v>
      </c>
      <c r="AT119" s="152">
        <f t="shared" si="333"/>
        <v>1.2804451881664638</v>
      </c>
      <c r="AU119" s="152">
        <f t="shared" si="333"/>
        <v>1.2726043891942715</v>
      </c>
      <c r="AV119" s="152">
        <f t="shared" si="333"/>
        <v>1.2668642136820838</v>
      </c>
      <c r="AW119" s="152">
        <f t="shared" si="333"/>
        <v>1.2620983537493495</v>
      </c>
      <c r="AX119" s="152">
        <f t="shared" si="333"/>
        <v>1.257627085099893</v>
      </c>
      <c r="AY119" s="152">
        <f t="shared" si="333"/>
        <v>1.2361977196490803</v>
      </c>
      <c r="AZ119" s="152">
        <f t="shared" si="333"/>
        <v>1.2150958484236463</v>
      </c>
      <c r="BA119" s="152">
        <f t="shared" si="333"/>
        <v>1.1943594206123913</v>
      </c>
      <c r="BB119" s="152">
        <f t="shared" si="333"/>
        <v>1.1737623994938859</v>
      </c>
      <c r="BC119" s="152">
        <f t="shared" si="333"/>
        <v>1.1534316607753625</v>
      </c>
      <c r="BD119" s="152">
        <f t="shared" si="333"/>
        <v>1.1327746316949403</v>
      </c>
      <c r="BE119" s="152">
        <f t="shared" si="333"/>
        <v>1.1121885462590457</v>
      </c>
      <c r="BF119" s="152">
        <f t="shared" si="333"/>
        <v>1.0916138193274794</v>
      </c>
      <c r="BG119" s="152">
        <f t="shared" si="333"/>
        <v>1.0710354121825687</v>
      </c>
      <c r="BH119" s="152">
        <f t="shared" si="333"/>
        <v>1.0506653984767249</v>
      </c>
      <c r="BI119" s="152">
        <f t="shared" si="333"/>
        <v>1.0299468883661762</v>
      </c>
      <c r="BJ119" s="152">
        <f t="shared" si="333"/>
        <v>1.0092843945018715</v>
      </c>
      <c r="BK119" s="152">
        <f t="shared" si="333"/>
        <v>0.98863160381179938</v>
      </c>
      <c r="BL119" s="152">
        <f t="shared" si="333"/>
        <v>0.96819806888603366</v>
      </c>
      <c r="BM119" s="152">
        <f t="shared" si="333"/>
        <v>0.94742169974878343</v>
      </c>
    </row>
    <row r="120" spans="3:65">
      <c r="C120" s="196"/>
      <c r="D120" s="13" t="s">
        <v>121</v>
      </c>
      <c r="E120" s="152">
        <f t="shared" si="326"/>
        <v>0</v>
      </c>
      <c r="F120" s="152">
        <f t="shared" si="327"/>
        <v>0</v>
      </c>
      <c r="G120" s="152">
        <f t="shared" si="327"/>
        <v>0</v>
      </c>
      <c r="H120" s="152">
        <f t="shared" si="327"/>
        <v>0</v>
      </c>
      <c r="I120" s="152">
        <f t="shared" si="327"/>
        <v>0</v>
      </c>
      <c r="J120" s="152">
        <f t="shared" si="327"/>
        <v>0</v>
      </c>
      <c r="K120" s="152">
        <f t="shared" si="327"/>
        <v>0</v>
      </c>
      <c r="L120" s="152">
        <f t="shared" si="327"/>
        <v>0</v>
      </c>
      <c r="M120" s="152">
        <f t="shared" si="327"/>
        <v>0</v>
      </c>
      <c r="N120" s="152">
        <f t="shared" si="327"/>
        <v>0</v>
      </c>
      <c r="O120" s="152">
        <f t="shared" si="327"/>
        <v>0</v>
      </c>
      <c r="P120" s="152">
        <f t="shared" si="327"/>
        <v>47.901854</v>
      </c>
      <c r="Q120" s="152">
        <f t="shared" si="327"/>
        <v>35.899966666666671</v>
      </c>
      <c r="R120" s="152">
        <f t="shared" si="327"/>
        <v>33.117263666666673</v>
      </c>
      <c r="S120" s="152">
        <f t="shared" si="327"/>
        <v>35.163744000000008</v>
      </c>
      <c r="T120" s="152">
        <f t="shared" si="327"/>
        <v>27.858005923678153</v>
      </c>
      <c r="U120" s="152">
        <f t="shared" si="327"/>
        <v>66.088731777045084</v>
      </c>
      <c r="V120" s="152">
        <f t="shared" si="327"/>
        <v>74.15073380183955</v>
      </c>
      <c r="W120" s="152">
        <f t="shared" si="327"/>
        <v>99.151321520869445</v>
      </c>
      <c r="X120" s="152">
        <f t="shared" si="327"/>
        <v>235.47276677621687</v>
      </c>
      <c r="Y120" s="152">
        <f t="shared" si="327"/>
        <v>299.09140805543001</v>
      </c>
      <c r="Z120" s="152">
        <f t="shared" si="327"/>
        <v>199.84679640625365</v>
      </c>
      <c r="AA120" s="152">
        <f t="shared" si="327"/>
        <v>203.22914749344324</v>
      </c>
      <c r="AB120" s="152">
        <f t="shared" si="327"/>
        <v>249.56927192959634</v>
      </c>
      <c r="AC120" s="152">
        <f t="shared" si="327"/>
        <v>229.56968324994457</v>
      </c>
      <c r="AD120" s="152">
        <f t="shared" si="327"/>
        <v>208.02979085920958</v>
      </c>
      <c r="AE120" s="152">
        <f t="shared" si="327"/>
        <v>202.54717742490001</v>
      </c>
      <c r="AF120" s="152">
        <f t="shared" si="327"/>
        <v>232.39013610397407</v>
      </c>
      <c r="AG120" s="152">
        <f t="shared" si="327"/>
        <v>249.73409596425262</v>
      </c>
      <c r="AH120" s="152">
        <f t="shared" si="327"/>
        <v>220.30882980703913</v>
      </c>
      <c r="AI120" s="152">
        <f t="shared" ref="AI120:BM120" si="334">AI26</f>
        <v>209.17248271759934</v>
      </c>
      <c r="AJ120" s="152">
        <f t="shared" si="334"/>
        <v>202.52560045465063</v>
      </c>
      <c r="AK120" s="152">
        <f t="shared" si="334"/>
        <v>195.78793901063617</v>
      </c>
      <c r="AL120" s="152">
        <f t="shared" si="334"/>
        <v>189.02904145934738</v>
      </c>
      <c r="AM120" s="152">
        <f t="shared" si="334"/>
        <v>182.25720347397487</v>
      </c>
      <c r="AN120" s="152">
        <f t="shared" si="334"/>
        <v>175.49465593383948</v>
      </c>
      <c r="AO120" s="152">
        <f t="shared" si="334"/>
        <v>168.92962935584754</v>
      </c>
      <c r="AP120" s="152">
        <f t="shared" si="334"/>
        <v>162.34521812751308</v>
      </c>
      <c r="AQ120" s="152">
        <f t="shared" si="334"/>
        <v>155.74966132620438</v>
      </c>
      <c r="AR120" s="152">
        <f t="shared" si="334"/>
        <v>149.11181106246306</v>
      </c>
      <c r="AS120" s="152">
        <f t="shared" si="334"/>
        <v>142.45071450386487</v>
      </c>
      <c r="AT120" s="152">
        <f t="shared" si="334"/>
        <v>140.89487654372542</v>
      </c>
      <c r="AU120" s="152">
        <f t="shared" si="334"/>
        <v>140.03210755259582</v>
      </c>
      <c r="AV120" s="152">
        <f t="shared" si="334"/>
        <v>139.40048245251074</v>
      </c>
      <c r="AW120" s="152">
        <f t="shared" si="334"/>
        <v>138.87606699681379</v>
      </c>
      <c r="AX120" s="152">
        <f t="shared" si="334"/>
        <v>138.38406714380866</v>
      </c>
      <c r="AY120" s="152">
        <f t="shared" si="334"/>
        <v>136.0260686699138</v>
      </c>
      <c r="AZ120" s="152">
        <f t="shared" si="334"/>
        <v>133.70410630196073</v>
      </c>
      <c r="BA120" s="152">
        <f t="shared" si="334"/>
        <v>131.4223558112518</v>
      </c>
      <c r="BB120" s="152">
        <f t="shared" si="334"/>
        <v>129.15594505468061</v>
      </c>
      <c r="BC120" s="152">
        <f t="shared" si="334"/>
        <v>126.91883490872357</v>
      </c>
      <c r="BD120" s="152">
        <f t="shared" si="334"/>
        <v>124.64582112496768</v>
      </c>
      <c r="BE120" s="152">
        <f t="shared" si="334"/>
        <v>122.38061368554399</v>
      </c>
      <c r="BF120" s="152">
        <f t="shared" si="334"/>
        <v>120.11665608881552</v>
      </c>
      <c r="BG120" s="152">
        <f t="shared" si="334"/>
        <v>117.85229353667809</v>
      </c>
      <c r="BH120" s="152">
        <f t="shared" si="334"/>
        <v>115.61086173404966</v>
      </c>
      <c r="BI120" s="152">
        <f t="shared" si="334"/>
        <v>113.33108283279442</v>
      </c>
      <c r="BJ120" s="152">
        <f t="shared" si="334"/>
        <v>111.05746772689095</v>
      </c>
      <c r="BK120" s="152">
        <f t="shared" si="334"/>
        <v>108.78492031802612</v>
      </c>
      <c r="BL120" s="152">
        <f t="shared" si="334"/>
        <v>106.53649890387703</v>
      </c>
      <c r="BM120" s="152">
        <f t="shared" si="334"/>
        <v>104.25035343535335</v>
      </c>
    </row>
    <row r="121" spans="3:65">
      <c r="C121" s="196"/>
      <c r="D121" s="13" t="s">
        <v>74</v>
      </c>
      <c r="E121" s="152">
        <f t="shared" ref="E121:AH121" si="335">E13</f>
        <v>199.41429200000002</v>
      </c>
      <c r="F121" s="152">
        <f t="shared" si="335"/>
        <v>199.41429200000002</v>
      </c>
      <c r="G121" s="152">
        <f t="shared" si="335"/>
        <v>199.41429200000002</v>
      </c>
      <c r="H121" s="152">
        <f t="shared" si="335"/>
        <v>199.41429200000002</v>
      </c>
      <c r="I121" s="152">
        <f t="shared" si="335"/>
        <v>176.93726820000001</v>
      </c>
      <c r="J121" s="152">
        <f t="shared" si="335"/>
        <v>328.19603740000002</v>
      </c>
      <c r="K121" s="152">
        <f t="shared" si="335"/>
        <v>997.34262320000005</v>
      </c>
      <c r="L121" s="152">
        <f t="shared" si="335"/>
        <v>319.55489719999997</v>
      </c>
      <c r="M121" s="152">
        <f t="shared" si="335"/>
        <v>309.42782640000001</v>
      </c>
      <c r="N121" s="152">
        <f t="shared" si="335"/>
        <v>476.95966780000003</v>
      </c>
      <c r="O121" s="152">
        <f t="shared" si="335"/>
        <v>428.0486293745426</v>
      </c>
      <c r="P121" s="152">
        <f t="shared" si="335"/>
        <v>403.51359631765786</v>
      </c>
      <c r="Q121" s="152">
        <f t="shared" si="335"/>
        <v>387.90080866721991</v>
      </c>
      <c r="R121" s="152">
        <f t="shared" si="335"/>
        <v>431.88049218958048</v>
      </c>
      <c r="S121" s="152">
        <f t="shared" si="335"/>
        <v>438.47744471793459</v>
      </c>
      <c r="T121" s="152">
        <f t="shared" si="335"/>
        <v>434.73917161853387</v>
      </c>
      <c r="U121" s="152">
        <f t="shared" si="335"/>
        <v>419.56618080331958</v>
      </c>
      <c r="V121" s="152">
        <f t="shared" si="335"/>
        <v>461.5951206055604</v>
      </c>
      <c r="W121" s="152">
        <f t="shared" si="335"/>
        <v>336.23333333333335</v>
      </c>
      <c r="X121" s="152">
        <f t="shared" si="335"/>
        <v>365.75000000000006</v>
      </c>
      <c r="Y121" s="152">
        <f t="shared" si="335"/>
        <v>395.26666666666665</v>
      </c>
      <c r="Z121" s="152">
        <f t="shared" si="335"/>
        <v>451.73333333333335</v>
      </c>
      <c r="AA121" s="152">
        <f t="shared" si="335"/>
        <v>336.23333333333335</v>
      </c>
      <c r="AB121" s="152">
        <f t="shared" si="335"/>
        <v>341.36666666666667</v>
      </c>
      <c r="AC121" s="152">
        <f t="shared" si="335"/>
        <v>451.73333333333335</v>
      </c>
      <c r="AD121" s="152">
        <f t="shared" si="335"/>
        <v>426.06666666666672</v>
      </c>
      <c r="AE121" s="152">
        <f t="shared" si="335"/>
        <v>410.66666666666674</v>
      </c>
      <c r="AF121" s="152">
        <f t="shared" si="335"/>
        <v>395.26666666666665</v>
      </c>
      <c r="AG121" s="152">
        <f t="shared" si="335"/>
        <v>479.9666666666667</v>
      </c>
      <c r="AH121" s="152">
        <f t="shared" si="335"/>
        <v>474.83333333333337</v>
      </c>
      <c r="AI121" s="152">
        <f t="shared" ref="AI121:BM121" si="336">AI13</f>
        <v>474.83333333333337</v>
      </c>
      <c r="AJ121" s="152">
        <f t="shared" si="336"/>
        <v>453.77499955570789</v>
      </c>
      <c r="AK121" s="152">
        <f t="shared" si="336"/>
        <v>440.38994871688305</v>
      </c>
      <c r="AL121" s="152">
        <f t="shared" si="336"/>
        <v>426.93239865561952</v>
      </c>
      <c r="AM121" s="152">
        <f t="shared" si="336"/>
        <v>413.47687837478469</v>
      </c>
      <c r="AN121" s="152">
        <f t="shared" si="336"/>
        <v>400.00284963686403</v>
      </c>
      <c r="AO121" s="152">
        <f t="shared" si="336"/>
        <v>386.62515420003604</v>
      </c>
      <c r="AP121" s="152">
        <f t="shared" si="336"/>
        <v>373.62006328709123</v>
      </c>
      <c r="AQ121" s="152">
        <f t="shared" si="336"/>
        <v>360.61677606572175</v>
      </c>
      <c r="AR121" s="152">
        <f t="shared" si="336"/>
        <v>347.58859509347468</v>
      </c>
      <c r="AS121" s="152">
        <f t="shared" si="336"/>
        <v>334.61525194328755</v>
      </c>
      <c r="AT121" s="152">
        <f t="shared" si="336"/>
        <v>321.61692726938395</v>
      </c>
      <c r="AU121" s="152">
        <f t="shared" si="336"/>
        <v>316.70564954103389</v>
      </c>
      <c r="AV121" s="152">
        <f t="shared" si="336"/>
        <v>311.76998191033221</v>
      </c>
      <c r="AW121" s="152">
        <f t="shared" si="336"/>
        <v>306.88771335142224</v>
      </c>
      <c r="AX121" s="152">
        <f t="shared" si="336"/>
        <v>301.98092306985114</v>
      </c>
      <c r="AY121" s="152">
        <f t="shared" si="336"/>
        <v>297.0754663717513</v>
      </c>
      <c r="AZ121" s="152">
        <f t="shared" si="336"/>
        <v>293.10109540818507</v>
      </c>
      <c r="BA121" s="152">
        <f t="shared" si="336"/>
        <v>289.17837392476196</v>
      </c>
      <c r="BB121" s="152">
        <f t="shared" si="336"/>
        <v>285.23148270243206</v>
      </c>
      <c r="BC121" s="152">
        <f t="shared" si="336"/>
        <v>281.28553113263087</v>
      </c>
      <c r="BD121" s="152">
        <f t="shared" si="336"/>
        <v>277.31591508352125</v>
      </c>
      <c r="BE121" s="152">
        <f t="shared" si="336"/>
        <v>273.3959012290286</v>
      </c>
      <c r="BF121" s="152">
        <f t="shared" si="336"/>
        <v>269.45192052182387</v>
      </c>
      <c r="BG121" s="152">
        <f t="shared" si="336"/>
        <v>265.50828156501183</v>
      </c>
      <c r="BH121" s="152">
        <f t="shared" si="336"/>
        <v>261.5648295885041</v>
      </c>
      <c r="BI121" s="152">
        <f t="shared" si="336"/>
        <v>257.59794992300272</v>
      </c>
      <c r="BJ121" s="152">
        <f t="shared" si="336"/>
        <v>253.6779696829594</v>
      </c>
      <c r="BK121" s="152">
        <f t="shared" si="336"/>
        <v>249.73437622307733</v>
      </c>
      <c r="BL121" s="152">
        <f t="shared" si="336"/>
        <v>245.79060383544518</v>
      </c>
      <c r="BM121" s="152">
        <f t="shared" si="336"/>
        <v>241.82396133883927</v>
      </c>
    </row>
    <row r="122" spans="3:65">
      <c r="C122" s="13" t="s">
        <v>63</v>
      </c>
      <c r="D122" s="13"/>
      <c r="E122" s="152">
        <f t="shared" ref="E122:AH122" si="337">SUM(E108:E121)</f>
        <v>11648.086490935602</v>
      </c>
      <c r="F122" s="152">
        <f t="shared" si="337"/>
        <v>11643.22849320368</v>
      </c>
      <c r="G122" s="152">
        <f t="shared" si="337"/>
        <v>11988.974333166803</v>
      </c>
      <c r="H122" s="152">
        <f t="shared" si="337"/>
        <v>12314.102276207106</v>
      </c>
      <c r="I122" s="152">
        <f t="shared" si="337"/>
        <v>13688.559057845396</v>
      </c>
      <c r="J122" s="152">
        <f t="shared" si="337"/>
        <v>14598.871600921699</v>
      </c>
      <c r="K122" s="152">
        <f t="shared" si="337"/>
        <v>15419.044996907796</v>
      </c>
      <c r="L122" s="152">
        <f t="shared" si="337"/>
        <v>15966.662157763376</v>
      </c>
      <c r="M122" s="152">
        <f t="shared" si="337"/>
        <v>16796.606667056421</v>
      </c>
      <c r="N122" s="152">
        <f t="shared" si="337"/>
        <v>16602.939640739656</v>
      </c>
      <c r="O122" s="152">
        <f t="shared" si="337"/>
        <v>16921.165086911929</v>
      </c>
      <c r="P122" s="152">
        <f t="shared" si="337"/>
        <v>17112.212829899898</v>
      </c>
      <c r="Q122" s="152">
        <f t="shared" si="337"/>
        <v>17086.213358130655</v>
      </c>
      <c r="R122" s="152">
        <f t="shared" si="337"/>
        <v>17784.98256162239</v>
      </c>
      <c r="S122" s="152">
        <f t="shared" si="337"/>
        <v>17189.808022711826</v>
      </c>
      <c r="T122" s="152">
        <f t="shared" si="337"/>
        <v>15031.247052502898</v>
      </c>
      <c r="U122" s="152">
        <f t="shared" si="337"/>
        <v>13352.97959063863</v>
      </c>
      <c r="V122" s="152">
        <f t="shared" si="337"/>
        <v>13592.369722450625</v>
      </c>
      <c r="W122" s="152">
        <f t="shared" si="337"/>
        <v>14413.987365694804</v>
      </c>
      <c r="X122" s="152">
        <f t="shared" si="337"/>
        <v>12268.856789813102</v>
      </c>
      <c r="Y122" s="152">
        <f t="shared" si="337"/>
        <v>12431.224853876362</v>
      </c>
      <c r="Z122" s="152">
        <f t="shared" si="337"/>
        <v>12384.441892553632</v>
      </c>
      <c r="AA122" s="152">
        <f t="shared" si="337"/>
        <v>13588.673710462497</v>
      </c>
      <c r="AB122" s="152">
        <f t="shared" si="337"/>
        <v>13848.116051134584</v>
      </c>
      <c r="AC122" s="152">
        <f t="shared" si="337"/>
        <v>12955.050930118705</v>
      </c>
      <c r="AD122" s="152">
        <f t="shared" si="337"/>
        <v>13520.530992632424</v>
      </c>
      <c r="AE122" s="152">
        <f t="shared" si="337"/>
        <v>13467.314382131435</v>
      </c>
      <c r="AF122" s="152">
        <f t="shared" si="337"/>
        <v>14134.455691277848</v>
      </c>
      <c r="AG122" s="152">
        <f t="shared" si="337"/>
        <v>14337.715752618491</v>
      </c>
      <c r="AH122" s="152">
        <f t="shared" si="337"/>
        <v>14654.404321097856</v>
      </c>
      <c r="AI122" s="152">
        <f t="shared" ref="AI122" si="338">SUM(AI108:AI121)</f>
        <v>13937.790903184557</v>
      </c>
      <c r="AJ122" s="152">
        <f t="shared" ref="AJ122" si="339">SUM(AJ108:AJ121)</f>
        <v>13431.235351439684</v>
      </c>
      <c r="AK122" s="152">
        <f t="shared" ref="AK122" si="340">SUM(AK108:AK121)</f>
        <v>12934.727305607877</v>
      </c>
      <c r="AL122" s="152">
        <f t="shared" ref="AL122" si="341">SUM(AL108:AL121)</f>
        <v>12436.479326218494</v>
      </c>
      <c r="AM122" s="152">
        <f t="shared" ref="AM122" si="342">SUM(AM108:AM121)</f>
        <v>11952.726583256968</v>
      </c>
      <c r="AN122" s="152">
        <f t="shared" ref="AN122" si="343">SUM(AN108:AN121)</f>
        <v>11438.962451782456</v>
      </c>
      <c r="AO122" s="152">
        <f t="shared" ref="AO122" si="344">SUM(AO108:AO121)</f>
        <v>10953.108698945814</v>
      </c>
      <c r="AP122" s="152">
        <f t="shared" ref="AP122" si="345">SUM(AP108:AP121)</f>
        <v>10466.884579373289</v>
      </c>
      <c r="AQ122" s="152">
        <f t="shared" ref="AQ122" si="346">SUM(AQ108:AQ121)</f>
        <v>9995.2241238183451</v>
      </c>
      <c r="AR122" s="152">
        <f t="shared" ref="AR122" si="347">SUM(AR108:AR121)</f>
        <v>9493.8977581802974</v>
      </c>
      <c r="AS122" s="152">
        <f t="shared" ref="AS122" si="348">SUM(AS108:AS121)</f>
        <v>9006.9359703501377</v>
      </c>
      <c r="AT122" s="152">
        <f t="shared" ref="AT122" si="349">SUM(AT108:AT121)</f>
        <v>8794.0910416705301</v>
      </c>
      <c r="AU122" s="152">
        <f t="shared" ref="AU122" si="350">SUM(AU108:AU121)</f>
        <v>8638.3629015061906</v>
      </c>
      <c r="AV122" s="152">
        <f t="shared" ref="AV122" si="351">SUM(AV108:AV121)</f>
        <v>8470.7307776015368</v>
      </c>
      <c r="AW122" s="152">
        <f t="shared" ref="AW122" si="352">SUM(AW108:AW121)</f>
        <v>8322.7666770934266</v>
      </c>
      <c r="AX122" s="152">
        <f t="shared" ref="AX122" si="353">SUM(AX108:AX121)</f>
        <v>8176.9233359862337</v>
      </c>
      <c r="AY122" s="152">
        <f t="shared" ref="AY122" si="354">SUM(AY108:AY121)</f>
        <v>8035.1819745994171</v>
      </c>
      <c r="AZ122" s="152">
        <f t="shared" ref="AZ122" si="355">SUM(AZ108:AZ121)</f>
        <v>7870.2387218710373</v>
      </c>
      <c r="BA122" s="152">
        <f t="shared" ref="BA122" si="356">SUM(BA108:BA121)</f>
        <v>7719.6526803158959</v>
      </c>
      <c r="BB122" s="152">
        <f t="shared" ref="BB122" si="357">SUM(BB108:BB121)</f>
        <v>7569.5922665283679</v>
      </c>
      <c r="BC122" s="152">
        <f t="shared" ref="BC122" si="358">SUM(BC108:BC121)</f>
        <v>7432.836580332204</v>
      </c>
      <c r="BD122" s="152">
        <f t="shared" ref="BD122" si="359">SUM(BD108:BD121)</f>
        <v>7270.0284726687823</v>
      </c>
      <c r="BE122" s="152">
        <f t="shared" ref="BE122" si="360">SUM(BE108:BE121)</f>
        <v>7119.4907264717694</v>
      </c>
      <c r="BF122" s="152">
        <f t="shared" ref="BF122" si="361">SUM(BF108:BF121)</f>
        <v>6969.0071900106695</v>
      </c>
      <c r="BG122" s="152">
        <f t="shared" ref="BG122" si="362">SUM(BG108:BG121)</f>
        <v>6818.5729077034794</v>
      </c>
      <c r="BH122" s="152">
        <f t="shared" ref="BH122" si="363">SUM(BH108:BH121)</f>
        <v>6680.7620657042644</v>
      </c>
      <c r="BI122" s="152">
        <f t="shared" ref="BI122" si="364">SUM(BI108:BI121)</f>
        <v>6518.6107981959394</v>
      </c>
      <c r="BJ122" s="152">
        <f t="shared" ref="BJ122" si="365">SUM(BJ108:BJ121)</f>
        <v>6368.2706484968467</v>
      </c>
      <c r="BK122" s="152">
        <f t="shared" ref="BK122" si="366">SUM(BK108:BK121)</f>
        <v>6218.2663243239131</v>
      </c>
      <c r="BL122" s="152">
        <f t="shared" ref="BL122" si="367">SUM(BL108:BL121)</f>
        <v>6080.4953359667197</v>
      </c>
      <c r="BM122" s="152">
        <f t="shared" ref="BM122" si="368">SUM(BM108:BM121)</f>
        <v>5919.7021762155546</v>
      </c>
    </row>
    <row r="123" spans="3:65">
      <c r="U123" s="6"/>
      <c r="Z123" s="6"/>
    </row>
    <row r="124" spans="3:65">
      <c r="U124" s="6"/>
      <c r="Z124" s="6"/>
    </row>
    <row r="125" spans="3:65">
      <c r="U125" s="6"/>
      <c r="Z125" s="6"/>
      <c r="AG125" s="161" t="s">
        <v>64</v>
      </c>
      <c r="AH125" s="9">
        <f>SUM(AH108:AH112)</f>
        <v>6789.4088196117127</v>
      </c>
      <c r="AI125" s="17">
        <f>AH125/$AH$122</f>
        <v>0.46330158980512381</v>
      </c>
    </row>
    <row r="126" spans="3:65">
      <c r="U126" s="6"/>
      <c r="Z126" s="6"/>
      <c r="AG126" s="161" t="s">
        <v>66</v>
      </c>
      <c r="AH126" s="9">
        <f>SUM(AH113:AH120)</f>
        <v>7390.1621681528086</v>
      </c>
      <c r="AI126" s="17">
        <f t="shared" ref="AI126:AI127" si="369">AH126/$AH$122</f>
        <v>0.50429631981105072</v>
      </c>
    </row>
    <row r="127" spans="3:65">
      <c r="U127" s="6"/>
      <c r="Z127" s="6"/>
      <c r="AG127" s="161" t="s">
        <v>79</v>
      </c>
      <c r="AH127" s="18">
        <f>AH121</f>
        <v>474.83333333333337</v>
      </c>
      <c r="AI127" s="17">
        <f t="shared" si="369"/>
        <v>3.2402090383825341E-2</v>
      </c>
    </row>
    <row r="128" spans="3:65">
      <c r="U128" s="6"/>
      <c r="Z128" s="6"/>
    </row>
    <row r="129" spans="21:35">
      <c r="U129" s="6"/>
      <c r="Z129" s="6"/>
    </row>
    <row r="130" spans="21:35">
      <c r="U130" s="6"/>
      <c r="Z130" s="6"/>
      <c r="AH130" s="9">
        <f>SUM(AH114:AH120)</f>
        <v>2573.1977146232111</v>
      </c>
      <c r="AI130" s="6">
        <f>AH130/AH126</f>
        <v>0.34819232055720761</v>
      </c>
    </row>
    <row r="131" spans="21:35">
      <c r="U131" s="6"/>
      <c r="Z131" s="6"/>
    </row>
    <row r="132" spans="21:35">
      <c r="U132" s="6"/>
      <c r="Z132" s="6"/>
    </row>
    <row r="133" spans="21:35">
      <c r="U133" s="6"/>
      <c r="Z133" s="6"/>
    </row>
    <row r="134" spans="21:35">
      <c r="U134" s="6"/>
      <c r="Z134" s="6"/>
    </row>
    <row r="135" spans="21:35">
      <c r="U135" s="6"/>
      <c r="Z135" s="6"/>
    </row>
    <row r="136" spans="21:35">
      <c r="U136" s="6"/>
      <c r="Z136" s="6"/>
    </row>
    <row r="137" spans="21:35">
      <c r="U137" s="6"/>
      <c r="Z137" s="6"/>
    </row>
    <row r="138" spans="21:35">
      <c r="U138" s="6"/>
      <c r="Z138" s="6"/>
    </row>
    <row r="139" spans="21:35">
      <c r="U139" s="6"/>
      <c r="Z139" s="6"/>
    </row>
    <row r="140" spans="21:35">
      <c r="U140" s="6"/>
      <c r="Z140" s="6"/>
    </row>
    <row r="141" spans="21:35">
      <c r="U141" s="6"/>
      <c r="Z141" s="6"/>
    </row>
    <row r="142" spans="21:35">
      <c r="U142" s="6"/>
      <c r="Z142" s="6"/>
    </row>
    <row r="143" spans="21:35">
      <c r="U143" s="6"/>
      <c r="Z143" s="6"/>
    </row>
    <row r="144" spans="21:35">
      <c r="U144" s="6"/>
      <c r="Z144" s="6"/>
    </row>
    <row r="145" spans="4:65">
      <c r="U145" s="6"/>
      <c r="Z145" s="6"/>
    </row>
    <row r="146" spans="4:65">
      <c r="U146" s="6"/>
      <c r="Z146" s="6"/>
    </row>
    <row r="147" spans="4:65">
      <c r="U147" s="6"/>
      <c r="Z147" s="6"/>
    </row>
    <row r="148" spans="4:65">
      <c r="U148" s="6"/>
      <c r="Z148" s="6"/>
    </row>
    <row r="149" spans="4:65">
      <c r="U149" s="6"/>
      <c r="Z149" s="6"/>
    </row>
    <row r="150" spans="4:65">
      <c r="U150" s="6"/>
      <c r="Z150" s="6"/>
    </row>
    <row r="151" spans="4:65">
      <c r="U151" s="6"/>
      <c r="Z151" s="6"/>
    </row>
    <row r="152" spans="4:65">
      <c r="U152" s="6"/>
      <c r="Z152" s="6"/>
    </row>
    <row r="153" spans="4:65">
      <c r="U153" s="6"/>
      <c r="Z153" s="6"/>
    </row>
    <row r="154" spans="4:65">
      <c r="U154" s="6"/>
      <c r="Z154" s="6"/>
    </row>
    <row r="155" spans="4:65">
      <c r="U155" s="6"/>
      <c r="Z155" s="6"/>
    </row>
    <row r="156" spans="4:65">
      <c r="U156" s="6"/>
      <c r="Z156" s="6"/>
    </row>
    <row r="157" spans="4:65">
      <c r="U157" s="6"/>
      <c r="Z157" s="6"/>
    </row>
    <row r="158" spans="4:65">
      <c r="U158" s="6"/>
      <c r="Z158" s="6"/>
    </row>
    <row r="159" spans="4:65">
      <c r="D159" s="11"/>
      <c r="E159" s="11">
        <v>1990</v>
      </c>
      <c r="F159" s="12">
        <f t="shared" ref="F159" si="370">E159+1</f>
        <v>1991</v>
      </c>
      <c r="G159" s="12">
        <f t="shared" ref="G159" si="371">F159+1</f>
        <v>1992</v>
      </c>
      <c r="H159" s="12">
        <f t="shared" ref="H159" si="372">G159+1</f>
        <v>1993</v>
      </c>
      <c r="I159" s="12">
        <f t="shared" ref="I159" si="373">H159+1</f>
        <v>1994</v>
      </c>
      <c r="J159" s="12">
        <f t="shared" ref="J159" si="374">I159+1</f>
        <v>1995</v>
      </c>
      <c r="K159" s="12">
        <f t="shared" ref="K159" si="375">J159+1</f>
        <v>1996</v>
      </c>
      <c r="L159" s="12">
        <f t="shared" ref="L159" si="376">K159+1</f>
        <v>1997</v>
      </c>
      <c r="M159" s="12">
        <f t="shared" ref="M159" si="377">L159+1</f>
        <v>1998</v>
      </c>
      <c r="N159" s="12">
        <f t="shared" ref="N159" si="378">M159+1</f>
        <v>1999</v>
      </c>
      <c r="O159" s="12">
        <f t="shared" ref="O159" si="379">N159+1</f>
        <v>2000</v>
      </c>
      <c r="P159" s="12">
        <f t="shared" ref="P159" si="380">O159+1</f>
        <v>2001</v>
      </c>
      <c r="Q159" s="12">
        <f t="shared" ref="Q159" si="381">P159+1</f>
        <v>2002</v>
      </c>
      <c r="R159" s="12">
        <f t="shared" ref="R159" si="382">Q159+1</f>
        <v>2003</v>
      </c>
      <c r="S159" s="12">
        <f t="shared" ref="S159" si="383">R159+1</f>
        <v>2004</v>
      </c>
      <c r="T159" s="12">
        <f t="shared" ref="T159" si="384">S159+1</f>
        <v>2005</v>
      </c>
      <c r="U159" s="12">
        <f t="shared" ref="U159" si="385">T159+1</f>
        <v>2006</v>
      </c>
      <c r="V159" s="12">
        <f t="shared" ref="V159" si="386">U159+1</f>
        <v>2007</v>
      </c>
      <c r="W159" s="12">
        <f t="shared" ref="W159" si="387">V159+1</f>
        <v>2008</v>
      </c>
      <c r="X159" s="12">
        <f t="shared" ref="X159" si="388">W159+1</f>
        <v>2009</v>
      </c>
      <c r="Y159" s="12">
        <f t="shared" ref="Y159" si="389">X159+1</f>
        <v>2010</v>
      </c>
      <c r="Z159" s="12">
        <f t="shared" ref="Z159" si="390">Y159+1</f>
        <v>2011</v>
      </c>
      <c r="AA159" s="12">
        <f t="shared" ref="AA159" si="391">Z159+1</f>
        <v>2012</v>
      </c>
      <c r="AB159" s="12">
        <f t="shared" ref="AB159" si="392">AA159+1</f>
        <v>2013</v>
      </c>
      <c r="AC159" s="12">
        <f t="shared" ref="AC159" si="393">AB159+1</f>
        <v>2014</v>
      </c>
      <c r="AD159" s="12">
        <f t="shared" ref="AD159" si="394">AC159+1</f>
        <v>2015</v>
      </c>
      <c r="AE159" s="12">
        <f t="shared" ref="AE159" si="395">AD159+1</f>
        <v>2016</v>
      </c>
      <c r="AF159" s="12">
        <f t="shared" ref="AF159" si="396">AE159+1</f>
        <v>2017</v>
      </c>
      <c r="AG159" s="12">
        <f t="shared" ref="AG159" si="397">AF159+1</f>
        <v>2018</v>
      </c>
      <c r="AH159" s="12">
        <f t="shared" ref="AH159" si="398">AG159+1</f>
        <v>2019</v>
      </c>
      <c r="AI159" s="12">
        <f t="shared" ref="AI159" si="399">AH159+1</f>
        <v>2020</v>
      </c>
      <c r="AJ159" s="12">
        <f t="shared" ref="AJ159" si="400">AI159+1</f>
        <v>2021</v>
      </c>
      <c r="AK159" s="12">
        <f t="shared" ref="AK159" si="401">AJ159+1</f>
        <v>2022</v>
      </c>
      <c r="AL159" s="12">
        <f t="shared" ref="AL159" si="402">AK159+1</f>
        <v>2023</v>
      </c>
      <c r="AM159" s="12">
        <f t="shared" ref="AM159" si="403">AL159+1</f>
        <v>2024</v>
      </c>
      <c r="AN159" s="12">
        <f t="shared" ref="AN159" si="404">AM159+1</f>
        <v>2025</v>
      </c>
      <c r="AO159" s="12">
        <f t="shared" ref="AO159" si="405">AN159+1</f>
        <v>2026</v>
      </c>
      <c r="AP159" s="12">
        <f t="shared" ref="AP159" si="406">AO159+1</f>
        <v>2027</v>
      </c>
      <c r="AQ159" s="12">
        <f t="shared" ref="AQ159" si="407">AP159+1</f>
        <v>2028</v>
      </c>
      <c r="AR159" s="12">
        <f t="shared" ref="AR159" si="408">AQ159+1</f>
        <v>2029</v>
      </c>
      <c r="AS159" s="12">
        <f t="shared" ref="AS159" si="409">AR159+1</f>
        <v>2030</v>
      </c>
      <c r="AT159" s="12">
        <f t="shared" ref="AT159" si="410">AS159+1</f>
        <v>2031</v>
      </c>
      <c r="AU159" s="12">
        <f t="shared" ref="AU159" si="411">AT159+1</f>
        <v>2032</v>
      </c>
      <c r="AV159" s="12">
        <f t="shared" ref="AV159" si="412">AU159+1</f>
        <v>2033</v>
      </c>
      <c r="AW159" s="12">
        <f t="shared" ref="AW159" si="413">AV159+1</f>
        <v>2034</v>
      </c>
      <c r="AX159" s="12">
        <f t="shared" ref="AX159" si="414">AW159+1</f>
        <v>2035</v>
      </c>
      <c r="AY159" s="12">
        <f t="shared" ref="AY159" si="415">AX159+1</f>
        <v>2036</v>
      </c>
      <c r="AZ159" s="12">
        <f t="shared" ref="AZ159" si="416">AY159+1</f>
        <v>2037</v>
      </c>
      <c r="BA159" s="12">
        <f t="shared" ref="BA159" si="417">AZ159+1</f>
        <v>2038</v>
      </c>
      <c r="BB159" s="12">
        <f t="shared" ref="BB159" si="418">BA159+1</f>
        <v>2039</v>
      </c>
      <c r="BC159" s="12">
        <f t="shared" ref="BC159" si="419">BB159+1</f>
        <v>2040</v>
      </c>
      <c r="BD159" s="12">
        <f t="shared" ref="BD159" si="420">BC159+1</f>
        <v>2041</v>
      </c>
      <c r="BE159" s="12">
        <f t="shared" ref="BE159" si="421">BD159+1</f>
        <v>2042</v>
      </c>
      <c r="BF159" s="12">
        <f t="shared" ref="BF159" si="422">BE159+1</f>
        <v>2043</v>
      </c>
      <c r="BG159" s="12">
        <f t="shared" ref="BG159" si="423">BF159+1</f>
        <v>2044</v>
      </c>
      <c r="BH159" s="12">
        <f t="shared" ref="BH159" si="424">BG159+1</f>
        <v>2045</v>
      </c>
      <c r="BI159" s="12">
        <f t="shared" ref="BI159" si="425">BH159+1</f>
        <v>2046</v>
      </c>
      <c r="BJ159" s="12">
        <f t="shared" ref="BJ159" si="426">BI159+1</f>
        <v>2047</v>
      </c>
      <c r="BK159" s="12">
        <f t="shared" ref="BK159" si="427">BJ159+1</f>
        <v>2048</v>
      </c>
      <c r="BL159" s="12">
        <f t="shared" ref="BL159" si="428">BK159+1</f>
        <v>2049</v>
      </c>
      <c r="BM159" s="12">
        <f t="shared" ref="BM159" si="429">BL159+1</f>
        <v>2050</v>
      </c>
    </row>
    <row r="160" spans="4:65">
      <c r="D160" s="13" t="s">
        <v>122</v>
      </c>
      <c r="E160" s="152">
        <f>E8</f>
        <v>3690.9309284014475</v>
      </c>
      <c r="F160" s="152">
        <f t="shared" ref="F160:AH160" si="430">F8</f>
        <v>3853.5528053482735</v>
      </c>
      <c r="G160" s="152">
        <f t="shared" si="430"/>
        <v>4510.0973267548034</v>
      </c>
      <c r="H160" s="152">
        <f t="shared" si="430"/>
        <v>3943.9540543455619</v>
      </c>
      <c r="I160" s="152">
        <f t="shared" si="430"/>
        <v>5016.0189807512788</v>
      </c>
      <c r="J160" s="152">
        <f t="shared" si="430"/>
        <v>4395.4734018813588</v>
      </c>
      <c r="K160" s="152">
        <f t="shared" si="430"/>
        <v>4139.1610085863567</v>
      </c>
      <c r="L160" s="152">
        <f t="shared" si="430"/>
        <v>4221.3535533565228</v>
      </c>
      <c r="M160" s="152">
        <f t="shared" si="430"/>
        <v>4212.296701569403</v>
      </c>
      <c r="N160" s="152">
        <f t="shared" si="430"/>
        <v>4210.3345604782335</v>
      </c>
      <c r="O160" s="152">
        <f t="shared" si="430"/>
        <v>4827.0167775622567</v>
      </c>
      <c r="P160" s="152">
        <f t="shared" si="430"/>
        <v>4367.4037966866154</v>
      </c>
      <c r="Q160" s="152">
        <f t="shared" si="430"/>
        <v>4391.1673170067206</v>
      </c>
      <c r="R160" s="152">
        <f t="shared" si="430"/>
        <v>4213.6014624875788</v>
      </c>
      <c r="S160" s="152">
        <f t="shared" si="430"/>
        <v>4171.3462881769028</v>
      </c>
      <c r="T160" s="152">
        <f t="shared" si="430"/>
        <v>4378.8274426138969</v>
      </c>
      <c r="U160" s="152">
        <f t="shared" si="430"/>
        <v>4208.6987098499803</v>
      </c>
      <c r="V160" s="152">
        <f t="shared" si="430"/>
        <v>4237.3185078170518</v>
      </c>
      <c r="W160" s="152">
        <f t="shared" si="430"/>
        <v>3762.9886883796098</v>
      </c>
      <c r="X160" s="152">
        <f t="shared" si="430"/>
        <v>3239.0838231858866</v>
      </c>
      <c r="Y160" s="152">
        <f t="shared" si="430"/>
        <v>4303.647897564917</v>
      </c>
      <c r="Z160" s="152">
        <f t="shared" si="430"/>
        <v>4135.4335377663929</v>
      </c>
      <c r="AA160" s="152">
        <f t="shared" si="430"/>
        <v>4534.8846820568342</v>
      </c>
      <c r="AB160" s="152">
        <f t="shared" si="430"/>
        <v>3803.8002096579908</v>
      </c>
      <c r="AC160" s="152">
        <f t="shared" si="430"/>
        <v>4165.0364076361257</v>
      </c>
      <c r="AD160" s="152">
        <f t="shared" si="430"/>
        <v>3493.3723384820255</v>
      </c>
      <c r="AE160" s="152">
        <f t="shared" si="430"/>
        <v>4032.2614089423582</v>
      </c>
      <c r="AF160" s="152">
        <f t="shared" si="430"/>
        <v>3816.586991537441</v>
      </c>
      <c r="AG160" s="152">
        <f t="shared" si="430"/>
        <v>3863.4901494391329</v>
      </c>
      <c r="AH160" s="152">
        <f t="shared" si="430"/>
        <v>3855.0412989545057</v>
      </c>
      <c r="AI160" s="152">
        <f t="shared" ref="AI160:BM160" si="431">AI8</f>
        <v>3821.9911749372886</v>
      </c>
      <c r="AJ160" s="152">
        <f t="shared" si="431"/>
        <v>3736.543637982777</v>
      </c>
      <c r="AK160" s="152">
        <f t="shared" si="431"/>
        <v>3651.0961010282658</v>
      </c>
      <c r="AL160" s="152">
        <f t="shared" si="431"/>
        <v>3562.8908054981052</v>
      </c>
      <c r="AM160" s="152">
        <f t="shared" si="431"/>
        <v>3477.4432685435918</v>
      </c>
      <c r="AN160" s="152">
        <f t="shared" si="431"/>
        <v>3389.2379730134326</v>
      </c>
      <c r="AO160" s="152">
        <f t="shared" si="431"/>
        <v>3303.7904360589214</v>
      </c>
      <c r="AP160" s="152">
        <f t="shared" si="431"/>
        <v>3215.5851405287608</v>
      </c>
      <c r="AQ160" s="152">
        <f t="shared" si="431"/>
        <v>3130.1376035742487</v>
      </c>
      <c r="AR160" s="152">
        <f t="shared" si="431"/>
        <v>3044.6900666197366</v>
      </c>
      <c r="AS160" s="152">
        <f t="shared" si="431"/>
        <v>2956.4847710895765</v>
      </c>
      <c r="AT160" s="152">
        <f t="shared" si="431"/>
        <v>2942.4654477792023</v>
      </c>
      <c r="AU160" s="152">
        <f t="shared" si="431"/>
        <v>2928.44612446883</v>
      </c>
      <c r="AV160" s="152">
        <f t="shared" si="431"/>
        <v>2914.426801158455</v>
      </c>
      <c r="AW160" s="152">
        <f t="shared" si="431"/>
        <v>2900.4074778480808</v>
      </c>
      <c r="AX160" s="152">
        <f t="shared" si="431"/>
        <v>2886.3881545377062</v>
      </c>
      <c r="AY160" s="152">
        <f t="shared" si="431"/>
        <v>2872.3688312273321</v>
      </c>
      <c r="AZ160" s="152">
        <f t="shared" si="431"/>
        <v>2858.3495079169579</v>
      </c>
      <c r="BA160" s="152">
        <f t="shared" si="431"/>
        <v>2844.3301846065833</v>
      </c>
      <c r="BB160" s="152">
        <f t="shared" si="431"/>
        <v>2830.3108612962101</v>
      </c>
      <c r="BC160" s="152">
        <f t="shared" si="431"/>
        <v>2816.2915379858364</v>
      </c>
      <c r="BD160" s="152">
        <f t="shared" si="431"/>
        <v>2815.0414184411334</v>
      </c>
      <c r="BE160" s="152">
        <f t="shared" si="431"/>
        <v>2813.7912988964308</v>
      </c>
      <c r="BF160" s="152">
        <f t="shared" si="431"/>
        <v>2812.5411793517292</v>
      </c>
      <c r="BG160" s="152">
        <f t="shared" si="431"/>
        <v>2811.2910598070262</v>
      </c>
      <c r="BH160" s="152">
        <f t="shared" si="431"/>
        <v>2810.0409402623236</v>
      </c>
      <c r="BI160" s="152">
        <f t="shared" si="431"/>
        <v>2808.7908207176215</v>
      </c>
      <c r="BJ160" s="152">
        <f t="shared" si="431"/>
        <v>2807.5407011729189</v>
      </c>
      <c r="BK160" s="152">
        <f t="shared" si="431"/>
        <v>2806.2905816282159</v>
      </c>
      <c r="BL160" s="152">
        <f t="shared" si="431"/>
        <v>2805.0404620835147</v>
      </c>
      <c r="BM160" s="152">
        <f t="shared" si="431"/>
        <v>2803.7903425388131</v>
      </c>
    </row>
    <row r="161" spans="4:65">
      <c r="D161" s="13" t="s">
        <v>75</v>
      </c>
      <c r="E161" s="152">
        <f>E19</f>
        <v>3591.6814770981309</v>
      </c>
      <c r="F161" s="152">
        <f t="shared" ref="F161:AH161" si="432">F19</f>
        <v>3524.5149436355719</v>
      </c>
      <c r="G161" s="152">
        <f t="shared" si="432"/>
        <v>4215.1279492818085</v>
      </c>
      <c r="H161" s="152">
        <f t="shared" si="432"/>
        <v>3457.4291751801547</v>
      </c>
      <c r="I161" s="152">
        <f t="shared" si="432"/>
        <v>4373.1492628790693</v>
      </c>
      <c r="J161" s="152">
        <f t="shared" si="432"/>
        <v>4193.1280097006365</v>
      </c>
      <c r="K161" s="152">
        <f t="shared" si="432"/>
        <v>3935.9066007669671</v>
      </c>
      <c r="L161" s="152">
        <f t="shared" si="432"/>
        <v>4352.0822031928619</v>
      </c>
      <c r="M161" s="152">
        <f t="shared" si="432"/>
        <v>4064.1829719088801</v>
      </c>
      <c r="N161" s="152">
        <f t="shared" si="432"/>
        <v>3843.8765905420287</v>
      </c>
      <c r="O161" s="152">
        <f t="shared" si="432"/>
        <v>4149.8325705634352</v>
      </c>
      <c r="P161" s="152">
        <f t="shared" si="432"/>
        <v>4137.3929412045209</v>
      </c>
      <c r="Q161" s="152">
        <f t="shared" si="432"/>
        <v>4369.803858410598</v>
      </c>
      <c r="R161" s="152">
        <f t="shared" si="432"/>
        <v>4745.6092183731507</v>
      </c>
      <c r="S161" s="152">
        <f t="shared" si="432"/>
        <v>4991.0734008433992</v>
      </c>
      <c r="T161" s="152">
        <f t="shared" si="432"/>
        <v>5214.6077635347574</v>
      </c>
      <c r="U161" s="152">
        <f t="shared" si="432"/>
        <v>5071.8226251253609</v>
      </c>
      <c r="V161" s="152">
        <f t="shared" si="432"/>
        <v>5448.5283939503297</v>
      </c>
      <c r="W161" s="152">
        <f t="shared" si="432"/>
        <v>4804.8474421123356</v>
      </c>
      <c r="X161" s="152">
        <f t="shared" si="432"/>
        <v>4559.3331985451923</v>
      </c>
      <c r="Y161" s="152">
        <f t="shared" si="432"/>
        <v>4778.3382906183024</v>
      </c>
      <c r="Z161" s="152">
        <f t="shared" si="432"/>
        <v>4732.9815944124957</v>
      </c>
      <c r="AA161" s="152">
        <f t="shared" si="432"/>
        <v>4952.4218412536829</v>
      </c>
      <c r="AB161" s="152">
        <f t="shared" si="432"/>
        <v>4796.3063326449446</v>
      </c>
      <c r="AC161" s="152">
        <f t="shared" si="432"/>
        <v>4591.6869302012001</v>
      </c>
      <c r="AD161" s="152">
        <f t="shared" si="432"/>
        <v>5014.9116503255927</v>
      </c>
      <c r="AE161" s="152">
        <f t="shared" si="432"/>
        <v>4677.8424558417073</v>
      </c>
      <c r="AF161" s="152">
        <f t="shared" si="432"/>
        <v>4679.7821962968046</v>
      </c>
      <c r="AG161" s="152">
        <f t="shared" si="432"/>
        <v>5079.1073807053663</v>
      </c>
      <c r="AH161" s="152">
        <f t="shared" si="432"/>
        <v>5047.156706916935</v>
      </c>
      <c r="AI161" s="152">
        <f t="shared" ref="AI161:BM161" si="433">AI19</f>
        <v>5001.0724656827188</v>
      </c>
      <c r="AJ161" s="152">
        <f t="shared" si="433"/>
        <v>4955.0368891379867</v>
      </c>
      <c r="AK161" s="152">
        <f t="shared" si="433"/>
        <v>4909.0499772827352</v>
      </c>
      <c r="AL161" s="152">
        <f t="shared" si="433"/>
        <v>4863.1117301169643</v>
      </c>
      <c r="AM161" s="152">
        <f t="shared" si="433"/>
        <v>4817.2221476406712</v>
      </c>
      <c r="AN161" s="152">
        <f t="shared" si="433"/>
        <v>4771.3812298538642</v>
      </c>
      <c r="AO161" s="152">
        <f t="shared" si="433"/>
        <v>4725.5889767565386</v>
      </c>
      <c r="AP161" s="152">
        <f t="shared" si="433"/>
        <v>4679.8453883486909</v>
      </c>
      <c r="AQ161" s="152">
        <f t="shared" si="433"/>
        <v>4634.1504646303274</v>
      </c>
      <c r="AR161" s="152">
        <f t="shared" si="433"/>
        <v>4588.5042056014427</v>
      </c>
      <c r="AS161" s="152">
        <f t="shared" si="433"/>
        <v>4542.9066112620412</v>
      </c>
      <c r="AT161" s="152">
        <f t="shared" si="433"/>
        <v>4498.3748640369031</v>
      </c>
      <c r="AU161" s="152">
        <f t="shared" si="433"/>
        <v>4453.8906297398908</v>
      </c>
      <c r="AV161" s="152">
        <f t="shared" si="433"/>
        <v>4409.4539083709988</v>
      </c>
      <c r="AW161" s="152">
        <f t="shared" si="433"/>
        <v>4365.0646999302326</v>
      </c>
      <c r="AX161" s="152">
        <f t="shared" si="433"/>
        <v>4320.7230044175903</v>
      </c>
      <c r="AY161" s="152">
        <f t="shared" si="433"/>
        <v>4276.4288218330703</v>
      </c>
      <c r="AZ161" s="152">
        <f t="shared" si="433"/>
        <v>4232.182152176676</v>
      </c>
      <c r="BA161" s="152">
        <f t="shared" si="433"/>
        <v>4187.9829954484048</v>
      </c>
      <c r="BB161" s="152">
        <f t="shared" si="433"/>
        <v>4143.8313516482567</v>
      </c>
      <c r="BC161" s="152">
        <f t="shared" si="433"/>
        <v>4099.7272207762308</v>
      </c>
      <c r="BD161" s="152">
        <f t="shared" si="433"/>
        <v>4093.6737137251903</v>
      </c>
      <c r="BE161" s="152">
        <f t="shared" si="433"/>
        <v>4087.6244434578193</v>
      </c>
      <c r="BF161" s="152">
        <f t="shared" si="433"/>
        <v>4081.5794099741202</v>
      </c>
      <c r="BG161" s="152">
        <f t="shared" si="433"/>
        <v>4075.5386132740887</v>
      </c>
      <c r="BH161" s="152">
        <f t="shared" si="433"/>
        <v>4069.5020533577303</v>
      </c>
      <c r="BI161" s="152">
        <f t="shared" si="433"/>
        <v>4063.4697302250415</v>
      </c>
      <c r="BJ161" s="152">
        <f t="shared" si="433"/>
        <v>4057.4416438760245</v>
      </c>
      <c r="BK161" s="152">
        <f t="shared" si="433"/>
        <v>4051.417794310677</v>
      </c>
      <c r="BL161" s="152">
        <f t="shared" si="433"/>
        <v>4045.3981815290008</v>
      </c>
      <c r="BM161" s="152">
        <f t="shared" si="433"/>
        <v>4039.3828055309937</v>
      </c>
    </row>
    <row r="162" spans="4:65">
      <c r="D162" s="13" t="s">
        <v>76</v>
      </c>
      <c r="E162" s="152">
        <f>E11+E12</f>
        <v>716.92843334224381</v>
      </c>
      <c r="F162" s="152">
        <f t="shared" ref="F162:AH162" si="434">F11+F12</f>
        <v>716.92843334224381</v>
      </c>
      <c r="G162" s="152">
        <f t="shared" si="434"/>
        <v>716.92843334224381</v>
      </c>
      <c r="H162" s="152">
        <f t="shared" si="434"/>
        <v>716.92843334224381</v>
      </c>
      <c r="I162" s="152">
        <f t="shared" si="434"/>
        <v>771.90750475558264</v>
      </c>
      <c r="J162" s="152">
        <f t="shared" si="434"/>
        <v>1063.6603516026264</v>
      </c>
      <c r="K162" s="152">
        <f t="shared" si="434"/>
        <v>1136.897742515996</v>
      </c>
      <c r="L162" s="152">
        <f t="shared" si="434"/>
        <v>1483.0340984404656</v>
      </c>
      <c r="M162" s="152">
        <f t="shared" si="434"/>
        <v>1184.0646018798573</v>
      </c>
      <c r="N162" s="152">
        <f t="shared" si="434"/>
        <v>1363.0464621916431</v>
      </c>
      <c r="O162" s="152">
        <f t="shared" si="434"/>
        <v>1566.8232856116786</v>
      </c>
      <c r="P162" s="152">
        <f t="shared" si="434"/>
        <v>1421.394892131156</v>
      </c>
      <c r="Q162" s="152">
        <f t="shared" si="434"/>
        <v>1432.9288840959434</v>
      </c>
      <c r="R162" s="152">
        <f t="shared" si="434"/>
        <v>1378.6512748498847</v>
      </c>
      <c r="S162" s="152">
        <f t="shared" si="434"/>
        <v>1368.4742231162488</v>
      </c>
      <c r="T162" s="152">
        <f t="shared" si="434"/>
        <v>1440.3920553672763</v>
      </c>
      <c r="U162" s="152">
        <f t="shared" si="434"/>
        <v>1388.149856467945</v>
      </c>
      <c r="V162" s="152">
        <f t="shared" si="434"/>
        <v>1401.3557253288748</v>
      </c>
      <c r="W162" s="152">
        <f t="shared" si="434"/>
        <v>2582.5591131242286</v>
      </c>
      <c r="X162" s="152">
        <f t="shared" si="434"/>
        <v>1884.0716059306244</v>
      </c>
      <c r="Y162" s="152">
        <f t="shared" si="434"/>
        <v>1185.5840987370202</v>
      </c>
      <c r="Z162" s="152">
        <f t="shared" si="434"/>
        <v>858.98330367387121</v>
      </c>
      <c r="AA162" s="152">
        <f t="shared" si="434"/>
        <v>809.32379257554533</v>
      </c>
      <c r="AB162" s="152">
        <f t="shared" si="434"/>
        <v>851.04599502479277</v>
      </c>
      <c r="AC162" s="152">
        <f t="shared" si="434"/>
        <v>906.01975794087593</v>
      </c>
      <c r="AD162" s="152">
        <f t="shared" si="434"/>
        <v>840.2439480479959</v>
      </c>
      <c r="AE162" s="152">
        <f t="shared" si="434"/>
        <v>947.01737275142898</v>
      </c>
      <c r="AF162" s="152">
        <f t="shared" si="434"/>
        <v>687.95229621106023</v>
      </c>
      <c r="AG162" s="152">
        <f t="shared" si="434"/>
        <v>856.21207180475119</v>
      </c>
      <c r="AH162" s="152">
        <f t="shared" si="434"/>
        <v>859.14540513808458</v>
      </c>
      <c r="AI162" s="152">
        <f t="shared" ref="AI162:BM162" si="435">AI11+AI12</f>
        <v>851.7797610407473</v>
      </c>
      <c r="AJ162" s="152">
        <f t="shared" si="435"/>
        <v>844.41411694341025</v>
      </c>
      <c r="AK162" s="152">
        <f t="shared" si="435"/>
        <v>837.04847284607308</v>
      </c>
      <c r="AL162" s="152">
        <f t="shared" si="435"/>
        <v>829.6828287487358</v>
      </c>
      <c r="AM162" s="152">
        <f t="shared" si="435"/>
        <v>822.31718465139807</v>
      </c>
      <c r="AN162" s="152">
        <f t="shared" si="435"/>
        <v>814.95154055406101</v>
      </c>
      <c r="AO162" s="152">
        <f t="shared" si="435"/>
        <v>807.58589645672407</v>
      </c>
      <c r="AP162" s="152">
        <f t="shared" si="435"/>
        <v>800.22025235938656</v>
      </c>
      <c r="AQ162" s="152">
        <f t="shared" si="435"/>
        <v>792.8546082620494</v>
      </c>
      <c r="AR162" s="152">
        <f t="shared" si="435"/>
        <v>785.488964164712</v>
      </c>
      <c r="AS162" s="152">
        <f t="shared" si="435"/>
        <v>778.12332006737495</v>
      </c>
      <c r="AT162" s="152">
        <f t="shared" si="435"/>
        <v>770.93200081081454</v>
      </c>
      <c r="AU162" s="152">
        <f t="shared" si="435"/>
        <v>763.74068155425425</v>
      </c>
      <c r="AV162" s="152">
        <f t="shared" si="435"/>
        <v>756.54936229769362</v>
      </c>
      <c r="AW162" s="152">
        <f t="shared" si="435"/>
        <v>749.35804304113333</v>
      </c>
      <c r="AX162" s="152">
        <f t="shared" si="435"/>
        <v>742.16672378457281</v>
      </c>
      <c r="AY162" s="152">
        <f t="shared" si="435"/>
        <v>734.97540452801229</v>
      </c>
      <c r="AZ162" s="152">
        <f t="shared" si="435"/>
        <v>727.78408527145189</v>
      </c>
      <c r="BA162" s="152">
        <f t="shared" si="435"/>
        <v>720.59276601489159</v>
      </c>
      <c r="BB162" s="152">
        <f t="shared" si="435"/>
        <v>713.4014467583313</v>
      </c>
      <c r="BC162" s="152">
        <f t="shared" si="435"/>
        <v>706.21012750177056</v>
      </c>
      <c r="BD162" s="152">
        <f t="shared" si="435"/>
        <v>705.56886910749654</v>
      </c>
      <c r="BE162" s="152">
        <f t="shared" si="435"/>
        <v>704.92761071322241</v>
      </c>
      <c r="BF162" s="152">
        <f t="shared" si="435"/>
        <v>704.28635231894827</v>
      </c>
      <c r="BG162" s="152">
        <f t="shared" si="435"/>
        <v>703.64509392467403</v>
      </c>
      <c r="BH162" s="152">
        <f t="shared" si="435"/>
        <v>703.00383553039967</v>
      </c>
      <c r="BI162" s="152">
        <f t="shared" si="435"/>
        <v>702.36257713612565</v>
      </c>
      <c r="BJ162" s="152">
        <f t="shared" si="435"/>
        <v>701.72131874185152</v>
      </c>
      <c r="BK162" s="152">
        <f t="shared" si="435"/>
        <v>701.0800603475775</v>
      </c>
      <c r="BL162" s="152">
        <f t="shared" si="435"/>
        <v>700.4388019533036</v>
      </c>
      <c r="BM162" s="152">
        <f t="shared" si="435"/>
        <v>699.79754355902935</v>
      </c>
    </row>
  </sheetData>
  <mergeCells count="15">
    <mergeCell ref="C108:C112"/>
    <mergeCell ref="C113:C121"/>
    <mergeCell ref="B2:D2"/>
    <mergeCell ref="C38:C41"/>
    <mergeCell ref="C42:C43"/>
    <mergeCell ref="C44:C48"/>
    <mergeCell ref="C49:D49"/>
    <mergeCell ref="C50:D50"/>
    <mergeCell ref="B3:C7"/>
    <mergeCell ref="B8:C10"/>
    <mergeCell ref="B11:C13"/>
    <mergeCell ref="B14:C14"/>
    <mergeCell ref="B15:B32"/>
    <mergeCell ref="C15:C18"/>
    <mergeCell ref="C27:D27"/>
  </mergeCells>
  <phoneticPr fontId="3"/>
  <pageMargins left="0.42" right="0.43" top="0.98399999999999999" bottom="0.98399999999999999" header="0.51200000000000001" footer="0.51200000000000001"/>
  <pageSetup paperSize="9" scale="60" orientation="landscape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P64"/>
  <sheetViews>
    <sheetView tabSelected="1" zoomScale="55" zoomScaleNormal="55" workbookViewId="0">
      <selection activeCell="Q10" sqref="Q10"/>
    </sheetView>
  </sheetViews>
  <sheetFormatPr defaultColWidth="9" defaultRowHeight="16.5"/>
  <cols>
    <col min="1" max="4" width="1.625" style="29" customWidth="1"/>
    <col min="5" max="5" width="13.75" style="29" customWidth="1"/>
    <col min="6" max="6" width="6.25" style="29" bestFit="1" customWidth="1"/>
    <col min="7" max="7" width="11.25" style="29" bestFit="1" customWidth="1"/>
    <col min="8" max="16" width="8.75" style="29" bestFit="1" customWidth="1"/>
    <col min="17" max="18" width="8.75" style="36" bestFit="1" customWidth="1"/>
    <col min="19" max="19" width="9" style="36"/>
    <col min="20" max="20" width="8.75" style="34" bestFit="1" customWidth="1"/>
    <col min="21" max="21" width="9" style="35"/>
    <col min="22" max="22" width="8.75" style="34" bestFit="1" customWidth="1"/>
    <col min="23" max="23" width="9" style="35"/>
    <col min="24" max="24" width="9.375" style="35" customWidth="1"/>
    <col min="25" max="25" width="9.375" style="29" bestFit="1" customWidth="1"/>
    <col min="26" max="48" width="9.125" style="29" bestFit="1" customWidth="1"/>
    <col min="49" max="85" width="9" style="29" customWidth="1"/>
    <col min="86" max="16384" width="9" style="29"/>
  </cols>
  <sheetData>
    <row r="1" spans="1:68" ht="19.5">
      <c r="B1" s="30" t="s">
        <v>29</v>
      </c>
      <c r="C1" s="31"/>
      <c r="D1" s="32"/>
      <c r="E1" s="34"/>
      <c r="F1" s="35"/>
      <c r="G1" s="35"/>
      <c r="Q1" s="29"/>
      <c r="R1" s="29"/>
      <c r="S1" s="29"/>
      <c r="T1" s="29"/>
      <c r="U1" s="29"/>
      <c r="V1" s="29"/>
      <c r="W1" s="29"/>
      <c r="X1" s="29"/>
    </row>
    <row r="2" spans="1:68">
      <c r="B2" s="40"/>
      <c r="C2" s="40"/>
      <c r="D2" s="40"/>
      <c r="E2" s="34"/>
      <c r="F2" s="35"/>
      <c r="G2" s="35"/>
      <c r="Q2" s="29"/>
      <c r="R2" s="29"/>
      <c r="S2" s="29"/>
      <c r="T2" s="29"/>
      <c r="U2" s="29"/>
      <c r="V2" s="29"/>
      <c r="W2" s="29"/>
      <c r="X2" s="29"/>
    </row>
    <row r="3" spans="1:68">
      <c r="B3" s="40"/>
      <c r="C3" s="41" t="s">
        <v>28</v>
      </c>
      <c r="D3" s="40"/>
      <c r="E3" s="34"/>
      <c r="F3" s="35"/>
      <c r="G3" s="35"/>
      <c r="Q3" s="29"/>
      <c r="R3" s="29"/>
      <c r="S3" s="29"/>
      <c r="T3" s="29"/>
      <c r="U3" s="29"/>
      <c r="V3" s="29"/>
      <c r="W3" s="29"/>
      <c r="X3" s="29"/>
    </row>
    <row r="4" spans="1:68">
      <c r="B4" s="40"/>
      <c r="C4" s="40"/>
      <c r="D4" s="40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V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</row>
    <row r="5" spans="1:68" ht="17.25" thickBot="1">
      <c r="B5" s="36"/>
      <c r="C5" s="29" t="s">
        <v>30</v>
      </c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V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</row>
    <row r="6" spans="1:68" s="32" customFormat="1" ht="15.75">
      <c r="A6" s="32" t="s">
        <v>9</v>
      </c>
      <c r="D6" s="33"/>
      <c r="E6" s="69" t="s">
        <v>1</v>
      </c>
      <c r="F6" s="42"/>
      <c r="G6" s="42" t="s">
        <v>10</v>
      </c>
      <c r="H6" s="43">
        <v>1990</v>
      </c>
      <c r="I6" s="43">
        <v>1991</v>
      </c>
      <c r="J6" s="43">
        <v>1992</v>
      </c>
      <c r="K6" s="43">
        <v>1993</v>
      </c>
      <c r="L6" s="43">
        <v>1994</v>
      </c>
      <c r="M6" s="43">
        <v>1995</v>
      </c>
      <c r="N6" s="43">
        <v>1996</v>
      </c>
      <c r="O6" s="43">
        <v>1997</v>
      </c>
      <c r="P6" s="43">
        <v>1998</v>
      </c>
      <c r="Q6" s="43">
        <v>1999</v>
      </c>
      <c r="R6" s="43">
        <v>2000</v>
      </c>
      <c r="S6" s="43">
        <v>2001</v>
      </c>
      <c r="T6" s="43">
        <v>2002</v>
      </c>
      <c r="U6" s="43">
        <v>2003</v>
      </c>
      <c r="V6" s="43">
        <v>2004</v>
      </c>
      <c r="W6" s="43">
        <v>2005</v>
      </c>
      <c r="X6" s="43">
        <v>2006</v>
      </c>
      <c r="Y6" s="43">
        <v>2007</v>
      </c>
      <c r="Z6" s="43">
        <v>2008</v>
      </c>
      <c r="AA6" s="43">
        <v>2009</v>
      </c>
      <c r="AB6" s="43">
        <v>2010</v>
      </c>
      <c r="AC6" s="43">
        <v>2011</v>
      </c>
      <c r="AD6" s="43">
        <v>2012</v>
      </c>
      <c r="AE6" s="43">
        <v>2013</v>
      </c>
      <c r="AF6" s="43">
        <v>2014</v>
      </c>
      <c r="AG6" s="43">
        <v>2015</v>
      </c>
      <c r="AH6" s="43">
        <v>2016</v>
      </c>
      <c r="AI6" s="43">
        <v>2017</v>
      </c>
      <c r="AJ6" s="43">
        <v>2018</v>
      </c>
      <c r="AK6" s="43">
        <v>2019</v>
      </c>
      <c r="AL6" s="43">
        <v>2020</v>
      </c>
      <c r="AM6" s="43">
        <v>2021</v>
      </c>
      <c r="AN6" s="43">
        <v>2022</v>
      </c>
      <c r="AO6" s="43">
        <v>2023</v>
      </c>
      <c r="AP6" s="43">
        <v>2024</v>
      </c>
      <c r="AQ6" s="43">
        <v>2025</v>
      </c>
      <c r="AR6" s="43">
        <v>2026</v>
      </c>
      <c r="AS6" s="43">
        <v>2027</v>
      </c>
      <c r="AT6" s="43">
        <v>2028</v>
      </c>
      <c r="AU6" s="43">
        <v>2029</v>
      </c>
      <c r="AV6" s="43">
        <v>2030</v>
      </c>
      <c r="AW6" s="43">
        <v>2031</v>
      </c>
      <c r="AX6" s="43">
        <v>2032</v>
      </c>
      <c r="AY6" s="43">
        <v>2033</v>
      </c>
      <c r="AZ6" s="43">
        <v>2034</v>
      </c>
      <c r="BA6" s="43">
        <v>2035</v>
      </c>
      <c r="BB6" s="43">
        <v>2036</v>
      </c>
      <c r="BC6" s="43">
        <v>2037</v>
      </c>
      <c r="BD6" s="43">
        <v>2038</v>
      </c>
      <c r="BE6" s="43">
        <v>2039</v>
      </c>
      <c r="BF6" s="43">
        <v>2040</v>
      </c>
      <c r="BG6" s="43">
        <v>2041</v>
      </c>
      <c r="BH6" s="43">
        <v>2042</v>
      </c>
      <c r="BI6" s="43">
        <v>2043</v>
      </c>
      <c r="BJ6" s="43">
        <v>2044</v>
      </c>
      <c r="BK6" s="43">
        <v>2045</v>
      </c>
      <c r="BL6" s="43">
        <v>2046</v>
      </c>
      <c r="BM6" s="43">
        <v>2047</v>
      </c>
      <c r="BN6" s="43">
        <v>2048</v>
      </c>
      <c r="BO6" s="43">
        <v>2049</v>
      </c>
      <c r="BP6" s="43">
        <v>2050</v>
      </c>
    </row>
    <row r="7" spans="1:68" s="33" customFormat="1" ht="63.75" thickBot="1">
      <c r="E7" s="44" t="s">
        <v>23</v>
      </c>
      <c r="F7" s="45" t="s">
        <v>4</v>
      </c>
      <c r="G7" s="45" t="s">
        <v>38</v>
      </c>
      <c r="H7" s="46">
        <v>40700.087275602156</v>
      </c>
      <c r="I7" s="46">
        <v>40877.212027083078</v>
      </c>
      <c r="J7" s="46">
        <v>42824.091107845801</v>
      </c>
      <c r="K7" s="46">
        <v>41682.764828791529</v>
      </c>
      <c r="L7" s="46">
        <v>45244.851251671607</v>
      </c>
      <c r="M7" s="46">
        <v>45699.630897311567</v>
      </c>
      <c r="N7" s="46">
        <v>46021.376669257465</v>
      </c>
      <c r="O7" s="46">
        <v>47376.91183733174</v>
      </c>
      <c r="P7" s="46">
        <v>47155.037795874574</v>
      </c>
      <c r="Q7" s="46">
        <v>46759.313987786896</v>
      </c>
      <c r="R7" s="46">
        <v>47837.758385288143</v>
      </c>
      <c r="S7" s="46">
        <v>47096.036184943012</v>
      </c>
      <c r="T7" s="46">
        <v>46869.196045551616</v>
      </c>
      <c r="U7" s="46">
        <v>47513.013643152764</v>
      </c>
      <c r="V7" s="46">
        <v>46510.360463869678</v>
      </c>
      <c r="W7" s="46">
        <v>45550.465894174711</v>
      </c>
      <c r="X7" s="46">
        <v>43486.074862931026</v>
      </c>
      <c r="Y7" s="46">
        <v>43578.298416137484</v>
      </c>
      <c r="Z7" s="46">
        <v>44339.461985422909</v>
      </c>
      <c r="AA7" s="46">
        <v>40230.425935102197</v>
      </c>
      <c r="AB7" s="46">
        <v>40466.011188827862</v>
      </c>
      <c r="AC7" s="46">
        <v>39509.801446414567</v>
      </c>
      <c r="AD7" s="46">
        <v>40878.166567820095</v>
      </c>
      <c r="AE7" s="46">
        <v>40135.107883584686</v>
      </c>
      <c r="AF7" s="46">
        <v>39016.53946993158</v>
      </c>
      <c r="AG7" s="46">
        <v>39239.665625672977</v>
      </c>
      <c r="AH7" s="46">
        <v>39065.880238082929</v>
      </c>
      <c r="AI7" s="46">
        <v>39100.049038844416</v>
      </c>
      <c r="AJ7" s="46">
        <v>39683.541134873667</v>
      </c>
      <c r="AK7" s="46">
        <v>39665.604120494689</v>
      </c>
      <c r="AL7" s="46">
        <v>38493.201855960186</v>
      </c>
      <c r="AM7" s="46">
        <v>37525.647546874912</v>
      </c>
      <c r="AN7" s="46">
        <v>36599.164408133467</v>
      </c>
      <c r="AO7" s="46">
        <v>35676.583734086162</v>
      </c>
      <c r="AP7" s="46">
        <v>34791.119110789201</v>
      </c>
      <c r="AQ7" s="46">
        <v>33851.818618543461</v>
      </c>
      <c r="AR7" s="46">
        <v>33027.138044927662</v>
      </c>
      <c r="AS7" s="46">
        <v>32204.333758659908</v>
      </c>
      <c r="AT7" s="46">
        <v>31416.698339624731</v>
      </c>
      <c r="AU7" s="46">
        <v>30576.11568287362</v>
      </c>
      <c r="AV7" s="46">
        <v>29763.627340407307</v>
      </c>
      <c r="AW7" s="46">
        <v>29358.902632439953</v>
      </c>
      <c r="AX7" s="46">
        <v>29032.355045108034</v>
      </c>
      <c r="AY7" s="46">
        <v>28671.558777716327</v>
      </c>
      <c r="AZ7" s="46">
        <v>28346.290905686077</v>
      </c>
      <c r="BA7" s="46">
        <v>28025.325690748352</v>
      </c>
      <c r="BB7" s="46">
        <v>27703.449247095588</v>
      </c>
      <c r="BC7" s="46">
        <v>27336.146382227176</v>
      </c>
      <c r="BD7" s="46">
        <v>26999.375861559525</v>
      </c>
      <c r="BE7" s="46">
        <v>26665.883442974889</v>
      </c>
      <c r="BF7" s="46">
        <v>26360.899192419842</v>
      </c>
      <c r="BG7" s="46">
        <v>26058.094595485782</v>
      </c>
      <c r="BH7" s="46">
        <v>25782.233901879321</v>
      </c>
      <c r="BI7" s="46">
        <v>25508.297677007839</v>
      </c>
      <c r="BJ7" s="46">
        <v>25239.464486292381</v>
      </c>
      <c r="BK7" s="46">
        <v>24987.394847621679</v>
      </c>
      <c r="BL7" s="46">
        <v>24699.144281404759</v>
      </c>
      <c r="BM7" s="46">
        <v>24433.152964229161</v>
      </c>
      <c r="BN7" s="46">
        <v>24172.161598136991</v>
      </c>
      <c r="BO7" s="46">
        <v>23927.014470578826</v>
      </c>
      <c r="BP7" s="46">
        <v>23645.906244538368</v>
      </c>
    </row>
    <row r="8" spans="1:68" s="32" customFormat="1" ht="33" thickTop="1" thickBot="1">
      <c r="B8" s="36"/>
      <c r="C8" s="36"/>
      <c r="D8" s="36"/>
      <c r="E8" s="47" t="s">
        <v>21</v>
      </c>
      <c r="F8" s="48" t="s">
        <v>4</v>
      </c>
      <c r="G8" s="48" t="s">
        <v>38</v>
      </c>
      <c r="H8" s="49">
        <v>11115.229834195532</v>
      </c>
      <c r="I8" s="49">
        <v>11302.123305741196</v>
      </c>
      <c r="J8" s="49">
        <v>12076.719436838996</v>
      </c>
      <c r="K8" s="49">
        <v>11368.491244540061</v>
      </c>
      <c r="L8" s="49">
        <v>12449.121606126428</v>
      </c>
      <c r="M8" s="49">
        <v>12744.046923300348</v>
      </c>
      <c r="N8" s="49">
        <v>12829.132337546116</v>
      </c>
      <c r="O8" s="49">
        <v>13820.884129623993</v>
      </c>
      <c r="P8" s="49">
        <v>14033.88785573872</v>
      </c>
      <c r="Q8" s="49">
        <v>14176.537242139271</v>
      </c>
      <c r="R8" s="49">
        <v>15511.266241789312</v>
      </c>
      <c r="S8" s="49">
        <v>16434.778061819827</v>
      </c>
      <c r="T8" s="49">
        <v>17256.55169960147</v>
      </c>
      <c r="U8" s="49">
        <v>18191.346203483645</v>
      </c>
      <c r="V8" s="49">
        <v>18040.796246631704</v>
      </c>
      <c r="W8" s="49">
        <v>17792.63094689131</v>
      </c>
      <c r="X8" s="49">
        <v>17027.148528985097</v>
      </c>
      <c r="Y8" s="49">
        <v>17419.832368080755</v>
      </c>
      <c r="Z8" s="49">
        <v>17605.350812025077</v>
      </c>
      <c r="AA8" s="49">
        <v>16515.867091083936</v>
      </c>
      <c r="AB8" s="49">
        <v>16902.807836667715</v>
      </c>
      <c r="AC8" s="49">
        <v>16943.002336851561</v>
      </c>
      <c r="AD8" s="49">
        <v>18056.054332160536</v>
      </c>
      <c r="AE8" s="49">
        <v>17581.455275792319</v>
      </c>
      <c r="AF8" s="49">
        <v>17329.843865827046</v>
      </c>
      <c r="AG8" s="49">
        <v>17766.374791949249</v>
      </c>
      <c r="AH8" s="49">
        <v>18577.892598358772</v>
      </c>
      <c r="AI8" s="49">
        <v>19139.456888102326</v>
      </c>
      <c r="AJ8" s="49">
        <v>18985.890182879226</v>
      </c>
      <c r="AK8" s="49">
        <v>19298.475423999724</v>
      </c>
      <c r="AL8" s="49">
        <v>19128.415690024074</v>
      </c>
      <c r="AM8" s="49">
        <v>19085.39067596852</v>
      </c>
      <c r="AN8" s="49">
        <v>19029.59016711179</v>
      </c>
      <c r="AO8" s="49">
        <v>18946.266403304788</v>
      </c>
      <c r="AP8" s="49">
        <v>18857.410815953081</v>
      </c>
      <c r="AQ8" s="49">
        <v>18700.909052560768</v>
      </c>
      <c r="AR8" s="49">
        <v>18552.129789836112</v>
      </c>
      <c r="AS8" s="49">
        <v>18377.361859800538</v>
      </c>
      <c r="AT8" s="49">
        <v>18199.474606343214</v>
      </c>
      <c r="AU8" s="49">
        <v>17951.674399598138</v>
      </c>
      <c r="AV8" s="49">
        <v>17700.310521000927</v>
      </c>
      <c r="AW8" s="49">
        <v>17715.391278272094</v>
      </c>
      <c r="AX8" s="49">
        <v>17780.419533294509</v>
      </c>
      <c r="AY8" s="49">
        <v>17806.561332728132</v>
      </c>
      <c r="AZ8" s="49">
        <v>17852.753711388756</v>
      </c>
      <c r="BA8" s="49">
        <v>17892.385208790449</v>
      </c>
      <c r="BB8" s="49">
        <v>17677.291904788468</v>
      </c>
      <c r="BC8" s="49">
        <v>17417.871902386702</v>
      </c>
      <c r="BD8" s="49">
        <v>17182.846117875066</v>
      </c>
      <c r="BE8" s="49">
        <v>16948.244826474907</v>
      </c>
      <c r="BF8" s="49">
        <v>16736.810640448177</v>
      </c>
      <c r="BG8" s="49">
        <v>16511.845095403722</v>
      </c>
      <c r="BH8" s="49">
        <v>16308.885463144916</v>
      </c>
      <c r="BI8" s="49">
        <v>16105.915837435357</v>
      </c>
      <c r="BJ8" s="49">
        <v>15904.959576601255</v>
      </c>
      <c r="BK8" s="49">
        <v>15720.22693762525</v>
      </c>
      <c r="BL8" s="49">
        <v>15499.2646427858</v>
      </c>
      <c r="BM8" s="49">
        <v>15297.653783061629</v>
      </c>
      <c r="BN8" s="49">
        <v>15098.472653335954</v>
      </c>
      <c r="BO8" s="49">
        <v>14914.994648388687</v>
      </c>
      <c r="BP8" s="49">
        <v>14695.88889871523</v>
      </c>
    </row>
    <row r="9" spans="1:68" s="32" customFormat="1" ht="18" thickBot="1">
      <c r="B9" s="36"/>
      <c r="C9" s="36"/>
      <c r="D9" s="36"/>
      <c r="E9" s="50" t="s">
        <v>22</v>
      </c>
      <c r="F9" s="51" t="s">
        <v>4</v>
      </c>
      <c r="G9" s="51" t="s">
        <v>38</v>
      </c>
      <c r="H9" s="52">
        <v>29584.857441406621</v>
      </c>
      <c r="I9" s="52">
        <v>29575.088721341883</v>
      </c>
      <c r="J9" s="52">
        <v>30747.371671006807</v>
      </c>
      <c r="K9" s="52">
        <v>30314.27358425147</v>
      </c>
      <c r="L9" s="52">
        <v>32795.72964554518</v>
      </c>
      <c r="M9" s="52">
        <v>32955.583974011221</v>
      </c>
      <c r="N9" s="52">
        <v>33192.24433171135</v>
      </c>
      <c r="O9" s="52">
        <v>33556.027707707748</v>
      </c>
      <c r="P9" s="52">
        <v>33121.149940135852</v>
      </c>
      <c r="Q9" s="52">
        <v>32582.776745647621</v>
      </c>
      <c r="R9" s="52">
        <v>32326.492143498832</v>
      </c>
      <c r="S9" s="52">
        <v>30661.258123123185</v>
      </c>
      <c r="T9" s="52">
        <v>29612.644345950146</v>
      </c>
      <c r="U9" s="52">
        <v>29321.667439669116</v>
      </c>
      <c r="V9" s="52">
        <v>28469.564217237974</v>
      </c>
      <c r="W9" s="52">
        <v>27757.834947283402</v>
      </c>
      <c r="X9" s="52">
        <v>26458.926333945928</v>
      </c>
      <c r="Y9" s="52">
        <v>26158.466048056729</v>
      </c>
      <c r="Z9" s="52">
        <v>26734.111173397832</v>
      </c>
      <c r="AA9" s="52">
        <v>23714.558844018262</v>
      </c>
      <c r="AB9" s="52">
        <v>23563.203352160144</v>
      </c>
      <c r="AC9" s="52">
        <v>22566.799109563002</v>
      </c>
      <c r="AD9" s="52">
        <v>22822.112235659559</v>
      </c>
      <c r="AE9" s="52">
        <v>22553.65260779237</v>
      </c>
      <c r="AF9" s="52">
        <v>21686.695604104534</v>
      </c>
      <c r="AG9" s="52">
        <v>21473.290833723731</v>
      </c>
      <c r="AH9" s="52">
        <v>20487.987639724153</v>
      </c>
      <c r="AI9" s="52">
        <v>19960.59215074209</v>
      </c>
      <c r="AJ9" s="52">
        <v>20697.650951994437</v>
      </c>
      <c r="AK9" s="52">
        <v>20367.128696494965</v>
      </c>
      <c r="AL9" s="52">
        <v>19364.786165936112</v>
      </c>
      <c r="AM9" s="52">
        <v>18440.256870906396</v>
      </c>
      <c r="AN9" s="52">
        <v>17569.574241021674</v>
      </c>
      <c r="AO9" s="52">
        <v>16730.31733078137</v>
      </c>
      <c r="AP9" s="52">
        <v>15933.70829483612</v>
      </c>
      <c r="AQ9" s="52">
        <v>15150.909565982691</v>
      </c>
      <c r="AR9" s="52">
        <v>14475.008255091547</v>
      </c>
      <c r="AS9" s="52">
        <v>13826.97189885937</v>
      </c>
      <c r="AT9" s="52">
        <v>13217.223733281518</v>
      </c>
      <c r="AU9" s="52">
        <v>12624.441283275482</v>
      </c>
      <c r="AV9" s="52">
        <v>12063.316819406382</v>
      </c>
      <c r="AW9" s="52">
        <v>11643.51135416786</v>
      </c>
      <c r="AX9" s="52">
        <v>11251.935511813524</v>
      </c>
      <c r="AY9" s="52">
        <v>10864.997444988196</v>
      </c>
      <c r="AZ9" s="52">
        <v>10493.537194297322</v>
      </c>
      <c r="BA9" s="52">
        <v>10132.940481957905</v>
      </c>
      <c r="BB9" s="52">
        <v>10026.157342307119</v>
      </c>
      <c r="BC9" s="52">
        <v>9918.2744798404728</v>
      </c>
      <c r="BD9" s="52">
        <v>9816.5297436844594</v>
      </c>
      <c r="BE9" s="52">
        <v>9717.6386164999822</v>
      </c>
      <c r="BF9" s="52">
        <v>9624.0885519716649</v>
      </c>
      <c r="BG9" s="52">
        <v>9546.24950008206</v>
      </c>
      <c r="BH9" s="52">
        <v>9473.3484387344051</v>
      </c>
      <c r="BI9" s="52">
        <v>9402.3818395724829</v>
      </c>
      <c r="BJ9" s="52">
        <v>9334.504909691128</v>
      </c>
      <c r="BK9" s="52">
        <v>9267.1679099964294</v>
      </c>
      <c r="BL9" s="52">
        <v>9199.8796386189588</v>
      </c>
      <c r="BM9" s="52">
        <v>9135.4991811675318</v>
      </c>
      <c r="BN9" s="52">
        <v>9073.688944801037</v>
      </c>
      <c r="BO9" s="52">
        <v>9012.019822190141</v>
      </c>
      <c r="BP9" s="52">
        <v>8950.0173458231384</v>
      </c>
    </row>
    <row r="10" spans="1:68" s="32" customFormat="1" ht="63.75" thickTop="1">
      <c r="B10" s="36"/>
      <c r="C10" s="36"/>
      <c r="D10" s="36"/>
      <c r="E10" s="53" t="s">
        <v>0</v>
      </c>
      <c r="F10" s="54" t="s">
        <v>4</v>
      </c>
      <c r="G10" s="55" t="s">
        <v>38</v>
      </c>
      <c r="H10" s="56">
        <v>9604.7720791993888</v>
      </c>
      <c r="I10" s="56">
        <v>9534.844402285391</v>
      </c>
      <c r="J10" s="56">
        <v>9527.057036475966</v>
      </c>
      <c r="K10" s="56">
        <v>9378.8150631009539</v>
      </c>
      <c r="L10" s="56">
        <v>9266.6666476054943</v>
      </c>
      <c r="M10" s="56">
        <v>9024.4157430735577</v>
      </c>
      <c r="N10" s="56">
        <v>8789.8988961558025</v>
      </c>
      <c r="O10" s="56">
        <v>8516.8034721320619</v>
      </c>
      <c r="P10" s="56">
        <v>8199.5555572067715</v>
      </c>
      <c r="Q10" s="56">
        <v>7896.5482841501162</v>
      </c>
      <c r="R10" s="56">
        <v>7612.4918466535773</v>
      </c>
      <c r="S10" s="56">
        <v>7334.4916678005247</v>
      </c>
      <c r="T10" s="56">
        <v>7049.567574534195</v>
      </c>
      <c r="U10" s="56">
        <v>6754.2563657692908</v>
      </c>
      <c r="V10" s="56">
        <v>6435.6821005250167</v>
      </c>
      <c r="W10" s="56">
        <v>6129.9564142466188</v>
      </c>
      <c r="X10" s="56">
        <v>5814.5180359211754</v>
      </c>
      <c r="Y10" s="56">
        <v>5519.1981593818145</v>
      </c>
      <c r="Z10" s="56">
        <v>5177.0843761734341</v>
      </c>
      <c r="AA10" s="56">
        <v>4869.7682424834275</v>
      </c>
      <c r="AB10" s="56">
        <v>4553.2032353216582</v>
      </c>
      <c r="AC10" s="56">
        <v>4301.9881216681433</v>
      </c>
      <c r="AD10" s="56">
        <v>4086.5809495368057</v>
      </c>
      <c r="AE10" s="56">
        <v>3881.3593357092527</v>
      </c>
      <c r="AF10" s="56">
        <v>3658.8292597524564</v>
      </c>
      <c r="AG10" s="56">
        <v>3466.5847795778345</v>
      </c>
      <c r="AH10" s="56">
        <v>3267.1100536426443</v>
      </c>
      <c r="AI10" s="56">
        <v>3111.9548228011986</v>
      </c>
      <c r="AJ10" s="56">
        <v>2949.4347207888704</v>
      </c>
      <c r="AK10" s="56">
        <v>2810.7982676196652</v>
      </c>
      <c r="AL10" s="56">
        <v>2681.8378503483978</v>
      </c>
      <c r="AM10" s="56">
        <v>2560.1646784280924</v>
      </c>
      <c r="AN10" s="56">
        <v>2445.5628106135609</v>
      </c>
      <c r="AO10" s="56">
        <v>2336.8398063850509</v>
      </c>
      <c r="AP10" s="56">
        <v>2233.2885323143132</v>
      </c>
      <c r="AQ10" s="56">
        <v>2134.3015588358448</v>
      </c>
      <c r="AR10" s="56">
        <v>2039.3519024118289</v>
      </c>
      <c r="AS10" s="56">
        <v>1951.0206667917485</v>
      </c>
      <c r="AT10" s="56">
        <v>1868.5222647099431</v>
      </c>
      <c r="AU10" s="56">
        <v>1791.1764332517496</v>
      </c>
      <c r="AV10" s="56">
        <v>1718.3921479321962</v>
      </c>
      <c r="AW10" s="56">
        <v>1649.6542805651347</v>
      </c>
      <c r="AX10" s="56">
        <v>1584.5234461204993</v>
      </c>
      <c r="AY10" s="56">
        <v>1522.6003172049739</v>
      </c>
      <c r="AZ10" s="56">
        <v>1463.5338815091486</v>
      </c>
      <c r="BA10" s="56">
        <v>1407.3300271278333</v>
      </c>
      <c r="BB10" s="56">
        <v>1354.320711496837</v>
      </c>
      <c r="BC10" s="56">
        <v>1305.4782439072517</v>
      </c>
      <c r="BD10" s="56">
        <v>1260.3240498086957</v>
      </c>
      <c r="BE10" s="56">
        <v>1218.4454574596216</v>
      </c>
      <c r="BF10" s="56">
        <v>1179.4854349421619</v>
      </c>
      <c r="BG10" s="56">
        <v>1143.1340779768925</v>
      </c>
      <c r="BH10" s="56">
        <v>1109.1215354386513</v>
      </c>
      <c r="BI10" s="56">
        <v>1077.2121112025391</v>
      </c>
      <c r="BJ10" s="56">
        <v>1047.1993267106761</v>
      </c>
      <c r="BK10" s="56">
        <v>1018.9017707673845</v>
      </c>
      <c r="BL10" s="56">
        <v>992.15959960611519</v>
      </c>
      <c r="BM10" s="56">
        <v>966.83157619825613</v>
      </c>
      <c r="BN10" s="56">
        <v>942.79256214176132</v>
      </c>
      <c r="BO10" s="56">
        <v>919.93138601527482</v>
      </c>
      <c r="BP10" s="56">
        <v>898.14902500983771</v>
      </c>
    </row>
    <row r="11" spans="1:68" s="32" customFormat="1" ht="63">
      <c r="B11" s="36"/>
      <c r="C11" s="36"/>
      <c r="D11" s="36"/>
      <c r="E11" s="57" t="s">
        <v>12</v>
      </c>
      <c r="F11" s="58" t="s">
        <v>4</v>
      </c>
      <c r="G11" s="59" t="s">
        <v>38</v>
      </c>
      <c r="H11" s="60">
        <v>234.76538274806074</v>
      </c>
      <c r="I11" s="60">
        <v>232.19233191997688</v>
      </c>
      <c r="J11" s="60">
        <v>232.69274798340837</v>
      </c>
      <c r="K11" s="60">
        <v>233.24461147207893</v>
      </c>
      <c r="L11" s="60">
        <v>232.08943706949879</v>
      </c>
      <c r="M11" s="60">
        <v>232.61544935502752</v>
      </c>
      <c r="N11" s="60">
        <v>233.19913890565715</v>
      </c>
      <c r="O11" s="60">
        <v>234.29378591065716</v>
      </c>
      <c r="P11" s="60">
        <v>233.07134267761717</v>
      </c>
      <c r="Q11" s="60">
        <v>234.02743015579716</v>
      </c>
      <c r="R11" s="60">
        <v>235.25246679241718</v>
      </c>
      <c r="S11" s="60">
        <v>237.40731662245716</v>
      </c>
      <c r="T11" s="60">
        <v>301.18840716783427</v>
      </c>
      <c r="U11" s="60">
        <v>354.07485131001999</v>
      </c>
      <c r="V11" s="60">
        <v>365.53318013136112</v>
      </c>
      <c r="W11" s="60">
        <v>414.40765615059684</v>
      </c>
      <c r="X11" s="60">
        <v>427.8147606939981</v>
      </c>
      <c r="Y11" s="60">
        <v>413.16087510841487</v>
      </c>
      <c r="Z11" s="60">
        <v>464.43040128705104</v>
      </c>
      <c r="AA11" s="60">
        <v>460.35674647204843</v>
      </c>
      <c r="AB11" s="60">
        <v>401.80332770500269</v>
      </c>
      <c r="AC11" s="60">
        <v>444.244158783633</v>
      </c>
      <c r="AD11" s="60">
        <v>439.75779134601999</v>
      </c>
      <c r="AE11" s="60">
        <v>434.87904965755519</v>
      </c>
      <c r="AF11" s="60">
        <v>433.03472180024426</v>
      </c>
      <c r="AG11" s="60">
        <v>441.32156168033725</v>
      </c>
      <c r="AH11" s="60">
        <v>446.38590074031367</v>
      </c>
      <c r="AI11" s="60">
        <v>387.82733833594841</v>
      </c>
      <c r="AJ11" s="60">
        <v>384.50400485071049</v>
      </c>
      <c r="AK11" s="60">
        <v>383.47998165871053</v>
      </c>
      <c r="AL11" s="60">
        <v>383.58140356123317</v>
      </c>
      <c r="AM11" s="60">
        <v>383.38253824147512</v>
      </c>
      <c r="AN11" s="60">
        <v>383.15877221736605</v>
      </c>
      <c r="AO11" s="60">
        <v>382.91755976642548</v>
      </c>
      <c r="AP11" s="60">
        <v>382.71498219819597</v>
      </c>
      <c r="AQ11" s="60">
        <v>382.41658917151034</v>
      </c>
      <c r="AR11" s="60">
        <v>382.15800927002306</v>
      </c>
      <c r="AS11" s="60">
        <v>381.89459978314022</v>
      </c>
      <c r="AT11" s="60">
        <v>381.67071409357175</v>
      </c>
      <c r="AU11" s="60">
        <v>381.35429335693942</v>
      </c>
      <c r="AV11" s="60">
        <v>381.07770938130642</v>
      </c>
      <c r="AW11" s="60">
        <v>380.87454489490364</v>
      </c>
      <c r="AX11" s="60">
        <v>380.70845872669634</v>
      </c>
      <c r="AY11" s="60">
        <v>380.45609074909237</v>
      </c>
      <c r="AZ11" s="60">
        <v>380.24114710649263</v>
      </c>
      <c r="BA11" s="60">
        <v>380.02270292365614</v>
      </c>
      <c r="BB11" s="60">
        <v>379.84091332279081</v>
      </c>
      <c r="BC11" s="60">
        <v>379.57595297325088</v>
      </c>
      <c r="BD11" s="60">
        <v>379.34823376441403</v>
      </c>
      <c r="BE11" s="60">
        <v>379.11804804968858</v>
      </c>
      <c r="BF11" s="60">
        <v>378.92457074241611</v>
      </c>
      <c r="BG11" s="60">
        <v>378.65170957411181</v>
      </c>
      <c r="BH11" s="60">
        <v>378.41635051705822</v>
      </c>
      <c r="BI11" s="60">
        <v>378.18009439504686</v>
      </c>
      <c r="BJ11" s="60">
        <v>377.94334746605347</v>
      </c>
      <c r="BK11" s="60">
        <v>377.74371763041279</v>
      </c>
      <c r="BL11" s="60">
        <v>377.46973798730033</v>
      </c>
      <c r="BM11" s="60">
        <v>377.23336243981737</v>
      </c>
      <c r="BN11" s="60">
        <v>376.99745656206494</v>
      </c>
      <c r="BO11" s="60">
        <v>376.79802945873251</v>
      </c>
      <c r="BP11" s="60">
        <v>376.5270388083029</v>
      </c>
    </row>
    <row r="12" spans="1:68" s="32" customFormat="1" ht="78.75">
      <c r="B12" s="36"/>
      <c r="C12" s="36"/>
      <c r="D12" s="36"/>
      <c r="E12" s="61" t="s">
        <v>27</v>
      </c>
      <c r="F12" s="59" t="s">
        <v>4</v>
      </c>
      <c r="G12" s="59" t="s">
        <v>38</v>
      </c>
      <c r="H12" s="60">
        <v>13713.829333594516</v>
      </c>
      <c r="I12" s="60">
        <v>13794.046158696616</v>
      </c>
      <c r="J12" s="60">
        <v>14975.575424064171</v>
      </c>
      <c r="K12" s="60">
        <v>14763.327173345646</v>
      </c>
      <c r="L12" s="60">
        <v>17420.169660147156</v>
      </c>
      <c r="M12" s="60">
        <v>17842.021226353034</v>
      </c>
      <c r="N12" s="60">
        <v>18395.017472713687</v>
      </c>
      <c r="O12" s="60">
        <v>19033.508541170515</v>
      </c>
      <c r="P12" s="60">
        <v>19032.363084790584</v>
      </c>
      <c r="Q12" s="60">
        <v>18861.820494925887</v>
      </c>
      <c r="R12" s="60">
        <v>18965.913547657397</v>
      </c>
      <c r="S12" s="60">
        <v>17681.406557795653</v>
      </c>
      <c r="T12" s="60">
        <v>16992.656383037011</v>
      </c>
      <c r="U12" s="60">
        <v>17034.692049542846</v>
      </c>
      <c r="V12" s="60">
        <v>16527.252841695259</v>
      </c>
      <c r="W12" s="60">
        <v>16146.902360234091</v>
      </c>
      <c r="X12" s="60">
        <v>15242.268927714502</v>
      </c>
      <c r="Y12" s="60">
        <v>15297.810830051805</v>
      </c>
      <c r="Z12" s="60">
        <v>16259.141411711953</v>
      </c>
      <c r="AA12" s="60">
        <v>13779.288296305043</v>
      </c>
      <c r="AB12" s="60">
        <v>14012.452811639094</v>
      </c>
      <c r="AC12" s="60">
        <v>13259.583732174564</v>
      </c>
      <c r="AD12" s="60">
        <v>13842.762187799295</v>
      </c>
      <c r="AE12" s="60">
        <v>13739.478452188714</v>
      </c>
      <c r="AF12" s="60">
        <v>13152.997724302455</v>
      </c>
      <c r="AG12" s="60">
        <v>13163.663998216347</v>
      </c>
      <c r="AH12" s="60">
        <v>12413.855391735533</v>
      </c>
      <c r="AI12" s="60">
        <v>12183.807847111579</v>
      </c>
      <c r="AJ12" s="60">
        <v>13065.595237918571</v>
      </c>
      <c r="AK12" s="60">
        <v>12976.16573873887</v>
      </c>
      <c r="AL12" s="60">
        <v>12135.613623495472</v>
      </c>
      <c r="AM12" s="60">
        <v>11376.16792526455</v>
      </c>
      <c r="AN12" s="60">
        <v>10644.163200391105</v>
      </c>
      <c r="AO12" s="60">
        <v>9935.8936346760711</v>
      </c>
      <c r="AP12" s="60">
        <v>9263.006337978728</v>
      </c>
      <c r="AQ12" s="60">
        <v>8606.2253709707165</v>
      </c>
      <c r="AR12" s="60">
        <v>8050.0146185309641</v>
      </c>
      <c r="AS12" s="60">
        <v>7515.7189980807298</v>
      </c>
      <c r="AT12" s="60">
        <v>7011.5217473929542</v>
      </c>
      <c r="AU12" s="60">
        <v>6525.7334674094964</v>
      </c>
      <c r="AV12" s="60">
        <v>6064.6736766541644</v>
      </c>
      <c r="AW12" s="60">
        <v>5736.8611254500602</v>
      </c>
      <c r="AX12" s="60">
        <v>5431.2787444951</v>
      </c>
      <c r="AY12" s="60">
        <v>5133.5052200474847</v>
      </c>
      <c r="AZ12" s="60">
        <v>4845.9149122359795</v>
      </c>
      <c r="BA12" s="60">
        <v>4566.7857343508376</v>
      </c>
      <c r="BB12" s="60">
        <v>4535.7020796137404</v>
      </c>
      <c r="BC12" s="60">
        <v>4505.4581301398657</v>
      </c>
      <c r="BD12" s="60">
        <v>4475.1819782892917</v>
      </c>
      <c r="BE12" s="60">
        <v>4444.8080747963668</v>
      </c>
      <c r="BF12" s="60">
        <v>4414.3715463143499</v>
      </c>
      <c r="BG12" s="60">
        <v>4402.8856278810863</v>
      </c>
      <c r="BH12" s="60">
        <v>4391.4094292912987</v>
      </c>
      <c r="BI12" s="60">
        <v>4379.8825006609986</v>
      </c>
      <c r="BJ12" s="60">
        <v>4368.3412723331112</v>
      </c>
      <c r="BK12" s="60">
        <v>4356.795836450623</v>
      </c>
      <c r="BL12" s="60">
        <v>4345.2323104656625</v>
      </c>
      <c r="BM12" s="60">
        <v>4333.7258221127186</v>
      </c>
      <c r="BN12" s="60">
        <v>4322.2097290624642</v>
      </c>
      <c r="BO12" s="60">
        <v>4310.7076529449469</v>
      </c>
      <c r="BP12" s="60">
        <v>4299.195897721298</v>
      </c>
    </row>
    <row r="13" spans="1:68" ht="63">
      <c r="B13" s="36"/>
      <c r="C13" s="36"/>
      <c r="D13" s="36"/>
      <c r="E13" s="62" t="s">
        <v>17</v>
      </c>
      <c r="F13" s="63" t="s">
        <v>4</v>
      </c>
      <c r="G13" s="59" t="s">
        <v>38</v>
      </c>
      <c r="H13" s="64">
        <v>5328.6603758717374</v>
      </c>
      <c r="I13" s="64">
        <v>5327.5596281975941</v>
      </c>
      <c r="J13" s="64">
        <v>5313.1488167700927</v>
      </c>
      <c r="K13" s="64">
        <v>5258.1412600029516</v>
      </c>
      <c r="L13" s="64">
        <v>5174.8904067911644</v>
      </c>
      <c r="M13" s="64">
        <v>5188.7028204969538</v>
      </c>
      <c r="N13" s="64">
        <v>5133.6609745390779</v>
      </c>
      <c r="O13" s="64">
        <v>5116.1913368158403</v>
      </c>
      <c r="P13" s="64">
        <v>5047.0412317856399</v>
      </c>
      <c r="Q13" s="64">
        <v>4937.8055093647581</v>
      </c>
      <c r="R13" s="64">
        <v>4856.919849736345</v>
      </c>
      <c r="S13" s="64">
        <v>4777.4227698812447</v>
      </c>
      <c r="T13" s="64">
        <v>4692.1855489016189</v>
      </c>
      <c r="U13" s="64">
        <v>4662.1173557250904</v>
      </c>
      <c r="V13" s="64">
        <v>4634.3968264705863</v>
      </c>
      <c r="W13" s="64">
        <v>4559.7541344622714</v>
      </c>
      <c r="X13" s="64">
        <v>4451.9647381276227</v>
      </c>
      <c r="Y13" s="64">
        <v>4367.0978210866688</v>
      </c>
      <c r="Z13" s="64">
        <v>4303.0433088021682</v>
      </c>
      <c r="AA13" s="64">
        <v>4091.4576703428438</v>
      </c>
      <c r="AB13" s="64">
        <v>4068.8298865777506</v>
      </c>
      <c r="AC13" s="64">
        <v>4036.8577423349479</v>
      </c>
      <c r="AD13" s="64">
        <v>3924.9080968085946</v>
      </c>
      <c r="AE13" s="64">
        <v>3893.2454378409161</v>
      </c>
      <c r="AF13" s="64">
        <v>3824.8056511018876</v>
      </c>
      <c r="AG13" s="64">
        <v>3776.7891098457285</v>
      </c>
      <c r="AH13" s="64">
        <v>3741.8047830880632</v>
      </c>
      <c r="AI13" s="64">
        <v>3640.3799682427434</v>
      </c>
      <c r="AJ13" s="64">
        <v>3624.7421776988604</v>
      </c>
      <c r="AK13" s="64">
        <v>3614.8032376136057</v>
      </c>
      <c r="AL13" s="64">
        <v>3584.050208096638</v>
      </c>
      <c r="AM13" s="64">
        <v>3544.6766762434804</v>
      </c>
      <c r="AN13" s="64">
        <v>3523.2505943586511</v>
      </c>
      <c r="AO13" s="64">
        <v>3503.8091127433149</v>
      </c>
      <c r="AP13" s="64">
        <v>3485.0053445664416</v>
      </c>
      <c r="AQ13" s="64">
        <v>3462.6743128919006</v>
      </c>
      <c r="AR13" s="64">
        <v>3441.1489248175967</v>
      </c>
      <c r="AS13" s="64">
        <v>3419.0630940119772</v>
      </c>
      <c r="AT13" s="64">
        <v>3397.8686696681243</v>
      </c>
      <c r="AU13" s="64">
        <v>3373.3123801714128</v>
      </c>
      <c r="AV13" s="64">
        <v>3349.6531194567951</v>
      </c>
      <c r="AW13" s="64">
        <v>3330.0370294534846</v>
      </c>
      <c r="AX13" s="64">
        <v>3311.3790870888442</v>
      </c>
      <c r="AY13" s="64">
        <v>3289.4876456996585</v>
      </c>
      <c r="AZ13" s="64">
        <v>3268.5919410735801</v>
      </c>
      <c r="BA13" s="64">
        <v>3247.3159594225835</v>
      </c>
      <c r="BB13" s="64">
        <v>3227.2050534310883</v>
      </c>
      <c r="BC13" s="64">
        <v>3204.0298210781366</v>
      </c>
      <c r="BD13" s="64">
        <v>3181.91482125229</v>
      </c>
      <c r="BE13" s="64">
        <v>3159.5318754929995</v>
      </c>
      <c r="BF13" s="64">
        <v>3138.2417017844814</v>
      </c>
      <c r="BG13" s="64">
        <v>3114.0241477061109</v>
      </c>
      <c r="BH13" s="64">
        <v>3090.9855887464782</v>
      </c>
      <c r="BI13" s="64">
        <v>3067.8495782021732</v>
      </c>
      <c r="BJ13" s="64">
        <v>3045.932099005011</v>
      </c>
      <c r="BK13" s="64">
        <v>3021.4643392616526</v>
      </c>
      <c r="BL13" s="64">
        <v>2998.2690315467216</v>
      </c>
      <c r="BM13" s="64">
        <v>2975.1200473583694</v>
      </c>
      <c r="BN13" s="64">
        <v>2953.2511599214731</v>
      </c>
      <c r="BO13" s="64">
        <v>2928.984921344967</v>
      </c>
      <c r="BP13" s="64">
        <v>2905.977596552108</v>
      </c>
    </row>
    <row r="14" spans="1:68" ht="95.25" thickBot="1">
      <c r="B14" s="36"/>
      <c r="C14" s="36"/>
      <c r="D14" s="36"/>
      <c r="E14" s="65" t="s">
        <v>39</v>
      </c>
      <c r="F14" s="48" t="s">
        <v>4</v>
      </c>
      <c r="G14" s="48" t="s">
        <v>38</v>
      </c>
      <c r="H14" s="66">
        <v>702.83026999291678</v>
      </c>
      <c r="I14" s="66">
        <v>686.44620024230187</v>
      </c>
      <c r="J14" s="66">
        <v>698.89764571316766</v>
      </c>
      <c r="K14" s="66">
        <v>680.74547632983922</v>
      </c>
      <c r="L14" s="66">
        <v>701.91349393186852</v>
      </c>
      <c r="M14" s="66">
        <v>667.82873473264453</v>
      </c>
      <c r="N14" s="66">
        <v>640.46784939712438</v>
      </c>
      <c r="O14" s="66">
        <v>655.23057167867137</v>
      </c>
      <c r="P14" s="66">
        <v>609.1187236752379</v>
      </c>
      <c r="Q14" s="66">
        <v>652.57502705106276</v>
      </c>
      <c r="R14" s="66">
        <v>655.91443265909516</v>
      </c>
      <c r="S14" s="66">
        <v>630.52981102330273</v>
      </c>
      <c r="T14" s="66">
        <v>577.04643230948568</v>
      </c>
      <c r="U14" s="66">
        <v>516.5268173218675</v>
      </c>
      <c r="V14" s="66">
        <v>506.69926841574829</v>
      </c>
      <c r="W14" s="66">
        <v>506.81438218982044</v>
      </c>
      <c r="X14" s="66">
        <v>522.35987148863205</v>
      </c>
      <c r="Y14" s="66">
        <v>561.19836242802796</v>
      </c>
      <c r="Z14" s="66">
        <v>530.41167542322773</v>
      </c>
      <c r="AA14" s="66">
        <v>513.68788841490209</v>
      </c>
      <c r="AB14" s="66">
        <v>526.91409091663695</v>
      </c>
      <c r="AC14" s="66">
        <v>524.12535460171284</v>
      </c>
      <c r="AD14" s="66">
        <v>528.10321016884393</v>
      </c>
      <c r="AE14" s="66">
        <v>604.69033239592966</v>
      </c>
      <c r="AF14" s="66">
        <v>617.02824714749113</v>
      </c>
      <c r="AG14" s="66">
        <v>624.93138440348548</v>
      </c>
      <c r="AH14" s="66">
        <v>618.83151051759683</v>
      </c>
      <c r="AI14" s="66">
        <v>636.62217425062067</v>
      </c>
      <c r="AJ14" s="66">
        <v>673.37481073742629</v>
      </c>
      <c r="AK14" s="66">
        <v>581.88147086411584</v>
      </c>
      <c r="AL14" s="66">
        <v>579.70308043437046</v>
      </c>
      <c r="AM14" s="66">
        <v>575.86505272879856</v>
      </c>
      <c r="AN14" s="66">
        <v>573.43886344098939</v>
      </c>
      <c r="AO14" s="66">
        <v>570.85721721050686</v>
      </c>
      <c r="AP14" s="66">
        <v>569.69309777844148</v>
      </c>
      <c r="AQ14" s="66">
        <v>565.29173411271995</v>
      </c>
      <c r="AR14" s="66">
        <v>562.33480006113325</v>
      </c>
      <c r="AS14" s="66">
        <v>559.27454019177367</v>
      </c>
      <c r="AT14" s="66">
        <v>557.64033741692595</v>
      </c>
      <c r="AU14" s="66">
        <v>552.86470908588342</v>
      </c>
      <c r="AV14" s="66">
        <v>549.52016598192006</v>
      </c>
      <c r="AW14" s="66">
        <v>546.08437380427642</v>
      </c>
      <c r="AX14" s="66">
        <v>544.0457753823847</v>
      </c>
      <c r="AY14" s="66">
        <v>538.94817128698537</v>
      </c>
      <c r="AZ14" s="66">
        <v>535.25531237212022</v>
      </c>
      <c r="BA14" s="66">
        <v>531.48605813299321</v>
      </c>
      <c r="BB14" s="66">
        <v>529.0885844426607</v>
      </c>
      <c r="BC14" s="66">
        <v>523.73233174196673</v>
      </c>
      <c r="BD14" s="66">
        <v>519.76066056976811</v>
      </c>
      <c r="BE14" s="66">
        <v>515.73516070130665</v>
      </c>
      <c r="BF14" s="66">
        <v>513.06529818825607</v>
      </c>
      <c r="BG14" s="66">
        <v>507.55393694385918</v>
      </c>
      <c r="BH14" s="66">
        <v>503.41553474091887</v>
      </c>
      <c r="BI14" s="66">
        <v>499.25755511172616</v>
      </c>
      <c r="BJ14" s="66">
        <v>495.08886417627571</v>
      </c>
      <c r="BK14" s="66">
        <v>492.26224588635773</v>
      </c>
      <c r="BL14" s="66">
        <v>486.74895901315966</v>
      </c>
      <c r="BM14" s="66">
        <v>482.58837305837028</v>
      </c>
      <c r="BN14" s="66">
        <v>478.4380371132728</v>
      </c>
      <c r="BO14" s="66">
        <v>475.59783242621904</v>
      </c>
      <c r="BP14" s="66">
        <v>470.16778773159217</v>
      </c>
    </row>
    <row r="15" spans="1:68">
      <c r="B15" s="36"/>
      <c r="C15" s="36"/>
      <c r="D15" s="36"/>
      <c r="E15" s="67"/>
      <c r="F15" s="68"/>
      <c r="G15" s="68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V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</row>
    <row r="16" spans="1:68">
      <c r="B16" s="36"/>
      <c r="C16" s="36"/>
      <c r="D16" s="36"/>
      <c r="E16" s="67"/>
      <c r="F16" s="68"/>
      <c r="G16" s="68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V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</row>
    <row r="17" spans="1:68">
      <c r="B17" s="36"/>
      <c r="C17" s="36" t="s">
        <v>24</v>
      </c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V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</row>
    <row r="18" spans="1:68" ht="17.25" thickBot="1">
      <c r="B18" s="36"/>
      <c r="C18" s="36"/>
      <c r="D18" s="36" t="s">
        <v>20</v>
      </c>
      <c r="E18" s="34"/>
      <c r="F18" s="35"/>
      <c r="G18" s="35"/>
      <c r="Q18" s="29"/>
      <c r="R18" s="29"/>
      <c r="S18" s="29"/>
      <c r="T18" s="29"/>
      <c r="U18" s="29"/>
      <c r="V18" s="29"/>
      <c r="W18" s="29"/>
      <c r="X18" s="29"/>
    </row>
    <row r="19" spans="1:68" s="32" customFormat="1" ht="15.75">
      <c r="A19" s="32" t="s">
        <v>9</v>
      </c>
      <c r="D19" s="33"/>
      <c r="E19" s="69" t="s">
        <v>1</v>
      </c>
      <c r="F19" s="42"/>
      <c r="G19" s="42" t="s">
        <v>10</v>
      </c>
      <c r="H19" s="43">
        <v>1990</v>
      </c>
      <c r="I19" s="43">
        <v>1991</v>
      </c>
      <c r="J19" s="43">
        <v>1992</v>
      </c>
      <c r="K19" s="43">
        <v>1993</v>
      </c>
      <c r="L19" s="43">
        <v>1994</v>
      </c>
      <c r="M19" s="43">
        <v>1995</v>
      </c>
      <c r="N19" s="43">
        <v>1996</v>
      </c>
      <c r="O19" s="43">
        <v>1997</v>
      </c>
      <c r="P19" s="43">
        <v>1998</v>
      </c>
      <c r="Q19" s="43">
        <v>1999</v>
      </c>
      <c r="R19" s="43">
        <v>2000</v>
      </c>
      <c r="S19" s="43">
        <v>2001</v>
      </c>
      <c r="T19" s="43">
        <v>2002</v>
      </c>
      <c r="U19" s="43">
        <v>2003</v>
      </c>
      <c r="V19" s="43">
        <v>2004</v>
      </c>
      <c r="W19" s="43">
        <v>2005</v>
      </c>
      <c r="X19" s="43">
        <v>2006</v>
      </c>
      <c r="Y19" s="43">
        <v>2007</v>
      </c>
      <c r="Z19" s="43">
        <v>2008</v>
      </c>
      <c r="AA19" s="43">
        <v>2009</v>
      </c>
      <c r="AB19" s="43">
        <v>2010</v>
      </c>
      <c r="AC19" s="43">
        <v>2011</v>
      </c>
      <c r="AD19" s="43">
        <v>2012</v>
      </c>
      <c r="AE19" s="43">
        <v>2013</v>
      </c>
      <c r="AF19" s="43">
        <v>2014</v>
      </c>
      <c r="AG19" s="43">
        <v>2015</v>
      </c>
      <c r="AH19" s="43">
        <v>2016</v>
      </c>
      <c r="AI19" s="43">
        <v>2017</v>
      </c>
      <c r="AJ19" s="43">
        <v>2018</v>
      </c>
      <c r="AK19" s="43">
        <v>2019</v>
      </c>
      <c r="AL19" s="43">
        <v>2020</v>
      </c>
      <c r="AM19" s="43">
        <v>2021</v>
      </c>
      <c r="AN19" s="43">
        <v>2022</v>
      </c>
      <c r="AO19" s="43">
        <v>2023</v>
      </c>
      <c r="AP19" s="43">
        <v>2024</v>
      </c>
      <c r="AQ19" s="43">
        <v>2025</v>
      </c>
      <c r="AR19" s="43">
        <v>2026</v>
      </c>
      <c r="AS19" s="43">
        <v>2027</v>
      </c>
      <c r="AT19" s="43">
        <v>2028</v>
      </c>
      <c r="AU19" s="43">
        <v>2029</v>
      </c>
      <c r="AV19" s="43">
        <v>2030</v>
      </c>
      <c r="AW19" s="43">
        <v>2031</v>
      </c>
      <c r="AX19" s="43">
        <v>2032</v>
      </c>
      <c r="AY19" s="43">
        <v>2033</v>
      </c>
      <c r="AZ19" s="43">
        <v>2034</v>
      </c>
      <c r="BA19" s="43">
        <v>2035</v>
      </c>
      <c r="BB19" s="43">
        <v>2036</v>
      </c>
      <c r="BC19" s="43">
        <v>2037</v>
      </c>
      <c r="BD19" s="43">
        <v>2038</v>
      </c>
      <c r="BE19" s="43">
        <v>2039</v>
      </c>
      <c r="BF19" s="43">
        <v>2040</v>
      </c>
      <c r="BG19" s="43">
        <v>2041</v>
      </c>
      <c r="BH19" s="43">
        <v>2042</v>
      </c>
      <c r="BI19" s="43">
        <v>2043</v>
      </c>
      <c r="BJ19" s="43">
        <v>2044</v>
      </c>
      <c r="BK19" s="43">
        <v>2045</v>
      </c>
      <c r="BL19" s="43">
        <v>2046</v>
      </c>
      <c r="BM19" s="43">
        <v>2047</v>
      </c>
      <c r="BN19" s="43">
        <v>2048</v>
      </c>
      <c r="BO19" s="43">
        <v>2049</v>
      </c>
      <c r="BP19" s="43">
        <v>2050</v>
      </c>
    </row>
    <row r="20" spans="1:68" s="33" customFormat="1" ht="63.75" thickBot="1">
      <c r="E20" s="44" t="s">
        <v>23</v>
      </c>
      <c r="F20" s="45" t="s">
        <v>4</v>
      </c>
      <c r="G20" s="45" t="s">
        <v>38</v>
      </c>
      <c r="H20" s="46">
        <v>23626.01516419859</v>
      </c>
      <c r="I20" s="46">
        <v>23824.55926586402</v>
      </c>
      <c r="J20" s="46">
        <v>25658.881303305134</v>
      </c>
      <c r="K20" s="46">
        <v>24717.107578169969</v>
      </c>
      <c r="L20" s="46">
        <v>28309.739247596313</v>
      </c>
      <c r="M20" s="46">
        <v>28836.470060019394</v>
      </c>
      <c r="N20" s="46">
        <v>29318.298506169878</v>
      </c>
      <c r="O20" s="46">
        <v>30878.028925264305</v>
      </c>
      <c r="P20" s="46">
        <v>31028.884608439723</v>
      </c>
      <c r="Q20" s="46">
        <v>30964.164298255742</v>
      </c>
      <c r="R20" s="46">
        <v>32388.287414789324</v>
      </c>
      <c r="S20" s="46">
        <v>32078.382940131341</v>
      </c>
      <c r="T20" s="46">
        <v>32435.313368989169</v>
      </c>
      <c r="U20" s="46">
        <v>33341.988970445229</v>
      </c>
      <c r="V20" s="46">
        <v>32693.559726590865</v>
      </c>
      <c r="W20" s="46">
        <v>32001.161543244853</v>
      </c>
      <c r="X20" s="46">
        <v>30464.79458379234</v>
      </c>
      <c r="Y20" s="46">
        <v>31112.710180404494</v>
      </c>
      <c r="Z20" s="46">
        <v>32274.853839164396</v>
      </c>
      <c r="AA20" s="46">
        <v>28770.723440152622</v>
      </c>
      <c r="AB20" s="46">
        <v>29464.852636719137</v>
      </c>
      <c r="AC20" s="46">
        <v>28747.384624503247</v>
      </c>
      <c r="AD20" s="46">
        <v>30421.156212347891</v>
      </c>
      <c r="AE20" s="46">
        <v>29911.484260446778</v>
      </c>
      <c r="AF20" s="46">
        <v>29186.706590101559</v>
      </c>
      <c r="AG20" s="46">
        <v>29589.021699110177</v>
      </c>
      <c r="AH20" s="46">
        <v>29795.005910846361</v>
      </c>
      <c r="AI20" s="46">
        <v>30018.967199855717</v>
      </c>
      <c r="AJ20" s="46">
        <v>30779.579126907913</v>
      </c>
      <c r="AK20" s="46">
        <v>30878.675421170745</v>
      </c>
      <c r="AL20" s="46">
        <v>29984.24191803945</v>
      </c>
      <c r="AM20" s="46">
        <v>29266.356382843827</v>
      </c>
      <c r="AN20" s="46">
        <v>28567.95116633932</v>
      </c>
      <c r="AO20" s="46">
        <v>27863.951351780968</v>
      </c>
      <c r="AP20" s="46">
        <v>27187.355381973637</v>
      </c>
      <c r="AQ20" s="46">
        <v>26455.158872252214</v>
      </c>
      <c r="AR20" s="46">
        <v>25766.580405428853</v>
      </c>
      <c r="AS20" s="46">
        <v>25074.052861036704</v>
      </c>
      <c r="AT20" s="46">
        <v>24409.100396815214</v>
      </c>
      <c r="AU20" s="46">
        <v>23691.702180974993</v>
      </c>
      <c r="AV20" s="46">
        <v>22996.091461288637</v>
      </c>
      <c r="AW20" s="46">
        <v>22687.470512219086</v>
      </c>
      <c r="AX20" s="46">
        <v>22451.693148516064</v>
      </c>
      <c r="AY20" s="46">
        <v>22183.865583062427</v>
      </c>
      <c r="AZ20" s="46">
        <v>21946.884396066955</v>
      </c>
      <c r="BA20" s="46">
        <v>21711.880499361116</v>
      </c>
      <c r="BB20" s="46">
        <v>21471.047004012387</v>
      </c>
      <c r="BC20" s="46">
        <v>21185.769780341274</v>
      </c>
      <c r="BD20" s="46">
        <v>20925.431653507214</v>
      </c>
      <c r="BE20" s="46">
        <v>20665.474499790398</v>
      </c>
      <c r="BF20" s="46">
        <v>20429.16802145946</v>
      </c>
      <c r="BG20" s="46">
        <v>20197.08048123982</v>
      </c>
      <c r="BH20" s="46">
        <v>19987.537576262774</v>
      </c>
      <c r="BI20" s="46">
        <v>19777.953597735243</v>
      </c>
      <c r="BJ20" s="46">
        <v>19570.37951009738</v>
      </c>
      <c r="BK20" s="46">
        <v>19379.507068428655</v>
      </c>
      <c r="BL20" s="46">
        <v>19151.424825060749</v>
      </c>
      <c r="BM20" s="46">
        <v>18943.222808014867</v>
      </c>
      <c r="BN20" s="46">
        <v>18737.430416497507</v>
      </c>
      <c r="BO20" s="46">
        <v>18547.807433228885</v>
      </c>
      <c r="BP20" s="46">
        <v>18321.611595666225</v>
      </c>
    </row>
    <row r="21" spans="1:68" s="32" customFormat="1" ht="33" thickTop="1" thickBot="1">
      <c r="B21" s="36"/>
      <c r="C21" s="36"/>
      <c r="D21" s="36"/>
      <c r="E21" s="47" t="s">
        <v>21</v>
      </c>
      <c r="F21" s="48" t="s">
        <v>4</v>
      </c>
      <c r="G21" s="48" t="s">
        <v>38</v>
      </c>
      <c r="H21" s="70">
        <v>10675.178009767282</v>
      </c>
      <c r="I21" s="70">
        <v>10849.559826090495</v>
      </c>
      <c r="J21" s="70">
        <v>11623.314852033203</v>
      </c>
      <c r="K21" s="70">
        <v>10912.822246068321</v>
      </c>
      <c r="L21" s="70">
        <v>11986.661444715812</v>
      </c>
      <c r="M21" s="70">
        <v>12263.591186269929</v>
      </c>
      <c r="N21" s="70">
        <v>12341.262464353924</v>
      </c>
      <c r="O21" s="70">
        <v>13314.057996226456</v>
      </c>
      <c r="P21" s="70">
        <v>13515.225543404438</v>
      </c>
      <c r="Q21" s="70">
        <v>13648.574364940978</v>
      </c>
      <c r="R21" s="70">
        <v>14942.912807064458</v>
      </c>
      <c r="S21" s="70">
        <v>15869.136621724167</v>
      </c>
      <c r="T21" s="70">
        <v>16800.527657574563</v>
      </c>
      <c r="U21" s="70">
        <v>17719.790366192443</v>
      </c>
      <c r="V21" s="70">
        <v>17577.050797135416</v>
      </c>
      <c r="W21" s="70">
        <v>17328.448501477465</v>
      </c>
      <c r="X21" s="70">
        <v>16559.759437306708</v>
      </c>
      <c r="Y21" s="70">
        <v>16963.950921481646</v>
      </c>
      <c r="Z21" s="70">
        <v>17127.217864018276</v>
      </c>
      <c r="AA21" s="70">
        <v>16060.09897259701</v>
      </c>
      <c r="AB21" s="70">
        <v>16451.61646822765</v>
      </c>
      <c r="AC21" s="70">
        <v>16492.582697768357</v>
      </c>
      <c r="AD21" s="70">
        <v>17584.798145921915</v>
      </c>
      <c r="AE21" s="70">
        <v>17114.340328939004</v>
      </c>
      <c r="AF21" s="70">
        <v>16849.831359386048</v>
      </c>
      <c r="AG21" s="70">
        <v>17308.681401817495</v>
      </c>
      <c r="AH21" s="70">
        <v>18083.343646405192</v>
      </c>
      <c r="AI21" s="70">
        <v>18632.009345065213</v>
      </c>
      <c r="AJ21" s="70">
        <v>18504.048062928188</v>
      </c>
      <c r="AK21" s="70">
        <v>18811.706135549255</v>
      </c>
      <c r="AL21" s="70">
        <v>18638.989488581905</v>
      </c>
      <c r="AM21" s="70">
        <v>18592.975683754157</v>
      </c>
      <c r="AN21" s="70">
        <v>18533.681400502723</v>
      </c>
      <c r="AO21" s="70">
        <v>18447.077581269536</v>
      </c>
      <c r="AP21" s="70">
        <v>18354.31313966243</v>
      </c>
      <c r="AQ21" s="70">
        <v>18195.776376013739</v>
      </c>
      <c r="AR21" s="70">
        <v>18044.261034400646</v>
      </c>
      <c r="AS21" s="70">
        <v>17866.960811123394</v>
      </c>
      <c r="AT21" s="70">
        <v>17685.85373511006</v>
      </c>
      <c r="AU21" s="70">
        <v>17436.809969392096</v>
      </c>
      <c r="AV21" s="70">
        <v>17183.520255306466</v>
      </c>
      <c r="AW21" s="70">
        <v>17194.805206797435</v>
      </c>
      <c r="AX21" s="70">
        <v>17255.338802570885</v>
      </c>
      <c r="AY21" s="70">
        <v>17278.951686391061</v>
      </c>
      <c r="AZ21" s="70">
        <v>17321.855857190811</v>
      </c>
      <c r="BA21" s="70">
        <v>17358.34705407848</v>
      </c>
      <c r="BB21" s="70">
        <v>17145.483930518949</v>
      </c>
      <c r="BC21" s="70">
        <v>16890.206916058432</v>
      </c>
      <c r="BD21" s="70">
        <v>16658.432886367045</v>
      </c>
      <c r="BE21" s="70">
        <v>16427.117772568927</v>
      </c>
      <c r="BF21" s="70">
        <v>16218.096759312615</v>
      </c>
      <c r="BG21" s="70">
        <v>15997.326277643657</v>
      </c>
      <c r="BH21" s="70">
        <v>15797.677984207354</v>
      </c>
      <c r="BI21" s="70">
        <v>15598.032106307597</v>
      </c>
      <c r="BJ21" s="70">
        <v>15400.406489640372</v>
      </c>
      <c r="BK21" s="70">
        <v>15218.140259747037</v>
      </c>
      <c r="BL21" s="70">
        <v>15001.37427047647</v>
      </c>
      <c r="BM21" s="70">
        <v>14803.089015186139</v>
      </c>
      <c r="BN21" s="70">
        <v>14607.226694256908</v>
      </c>
      <c r="BO21" s="70">
        <v>14426.223828834074</v>
      </c>
      <c r="BP21" s="70">
        <v>14211.260766567448</v>
      </c>
    </row>
    <row r="22" spans="1:68" s="32" customFormat="1" ht="18" thickBot="1">
      <c r="B22" s="36"/>
      <c r="C22" s="36"/>
      <c r="D22" s="36"/>
      <c r="E22" s="71" t="s">
        <v>22</v>
      </c>
      <c r="F22" s="72" t="s">
        <v>4</v>
      </c>
      <c r="G22" s="72" t="s">
        <v>38</v>
      </c>
      <c r="H22" s="73">
        <v>12950.837154431309</v>
      </c>
      <c r="I22" s="73">
        <v>12974.999439773525</v>
      </c>
      <c r="J22" s="73">
        <v>14035.566451271929</v>
      </c>
      <c r="K22" s="73">
        <v>13804.285332101646</v>
      </c>
      <c r="L22" s="73">
        <v>16323.077802880503</v>
      </c>
      <c r="M22" s="73">
        <v>16572.878873749465</v>
      </c>
      <c r="N22" s="73">
        <v>16977.036041815954</v>
      </c>
      <c r="O22" s="73">
        <v>17563.970929037849</v>
      </c>
      <c r="P22" s="73">
        <v>17513.659065035285</v>
      </c>
      <c r="Q22" s="73">
        <v>17315.589933314764</v>
      </c>
      <c r="R22" s="73">
        <v>17445.374607724865</v>
      </c>
      <c r="S22" s="73">
        <v>16209.246318407175</v>
      </c>
      <c r="T22" s="73">
        <v>15634.785711414606</v>
      </c>
      <c r="U22" s="73">
        <v>15622.198604252788</v>
      </c>
      <c r="V22" s="73">
        <v>15116.508929455447</v>
      </c>
      <c r="W22" s="73">
        <v>14672.713041767389</v>
      </c>
      <c r="X22" s="73">
        <v>13905.035146485634</v>
      </c>
      <c r="Y22" s="73">
        <v>14148.75925892285</v>
      </c>
      <c r="Z22" s="73">
        <v>15147.635975146122</v>
      </c>
      <c r="AA22" s="73">
        <v>12710.62446755561</v>
      </c>
      <c r="AB22" s="73">
        <v>13013.236168491485</v>
      </c>
      <c r="AC22" s="73">
        <v>12254.801926734888</v>
      </c>
      <c r="AD22" s="73">
        <v>12836.358066425975</v>
      </c>
      <c r="AE22" s="73">
        <v>12797.143931507771</v>
      </c>
      <c r="AF22" s="73">
        <v>12336.875230715514</v>
      </c>
      <c r="AG22" s="73">
        <v>12280.340297292681</v>
      </c>
      <c r="AH22" s="73">
        <v>11711.662264441171</v>
      </c>
      <c r="AI22" s="73">
        <v>11386.957854790504</v>
      </c>
      <c r="AJ22" s="73">
        <v>12275.531063979726</v>
      </c>
      <c r="AK22" s="73">
        <v>12066.969285621488</v>
      </c>
      <c r="AL22" s="73">
        <v>11345.252429457545</v>
      </c>
      <c r="AM22" s="73">
        <v>10673.380699089668</v>
      </c>
      <c r="AN22" s="73">
        <v>10034.269765836596</v>
      </c>
      <c r="AO22" s="73">
        <v>9416.8737705114308</v>
      </c>
      <c r="AP22" s="73">
        <v>8833.0422423112068</v>
      </c>
      <c r="AQ22" s="73">
        <v>8259.3824962384733</v>
      </c>
      <c r="AR22" s="73">
        <v>7722.3193710282058</v>
      </c>
      <c r="AS22" s="73">
        <v>7207.092049913309</v>
      </c>
      <c r="AT22" s="73">
        <v>6723.2466617051523</v>
      </c>
      <c r="AU22" s="73">
        <v>6254.8922115828973</v>
      </c>
      <c r="AV22" s="73">
        <v>5812.5712059821717</v>
      </c>
      <c r="AW22" s="73">
        <v>5492.6653054216522</v>
      </c>
      <c r="AX22" s="73">
        <v>5196.3543459451785</v>
      </c>
      <c r="AY22" s="73">
        <v>4904.9138966713635</v>
      </c>
      <c r="AZ22" s="73">
        <v>4625.0285388761449</v>
      </c>
      <c r="BA22" s="73">
        <v>4353.5334452826346</v>
      </c>
      <c r="BB22" s="73">
        <v>4325.5630734934393</v>
      </c>
      <c r="BC22" s="73">
        <v>4295.5628642828424</v>
      </c>
      <c r="BD22" s="73">
        <v>4266.9987671401677</v>
      </c>
      <c r="BE22" s="73">
        <v>4238.3567272214723</v>
      </c>
      <c r="BF22" s="73">
        <v>4211.0712621468429</v>
      </c>
      <c r="BG22" s="73">
        <v>4199.7542035961615</v>
      </c>
      <c r="BH22" s="73">
        <v>4189.8595920554189</v>
      </c>
      <c r="BI22" s="73">
        <v>4179.9214914276454</v>
      </c>
      <c r="BJ22" s="73">
        <v>4169.973020457006</v>
      </c>
      <c r="BK22" s="73">
        <v>4161.3668086816178</v>
      </c>
      <c r="BL22" s="73">
        <v>4150.0505545842798</v>
      </c>
      <c r="BM22" s="73">
        <v>4140.1337928287276</v>
      </c>
      <c r="BN22" s="73">
        <v>4130.2037222405997</v>
      </c>
      <c r="BO22" s="73">
        <v>4121.5836043948102</v>
      </c>
      <c r="BP22" s="73">
        <v>4110.3508290987766</v>
      </c>
    </row>
    <row r="23" spans="1:68" s="32" customFormat="1" ht="80.25" thickTop="1" thickBot="1">
      <c r="B23" s="36"/>
      <c r="C23" s="36"/>
      <c r="D23" s="36"/>
      <c r="E23" s="74" t="s">
        <v>26</v>
      </c>
      <c r="F23" s="75" t="s">
        <v>4</v>
      </c>
      <c r="G23" s="75" t="s">
        <v>38</v>
      </c>
      <c r="H23" s="76">
        <v>12248.006884438391</v>
      </c>
      <c r="I23" s="76">
        <v>12288.553239531222</v>
      </c>
      <c r="J23" s="76">
        <v>13336.66880555876</v>
      </c>
      <c r="K23" s="76">
        <v>13123.539855771807</v>
      </c>
      <c r="L23" s="76">
        <v>15621.164308948635</v>
      </c>
      <c r="M23" s="76">
        <v>15905.050139016821</v>
      </c>
      <c r="N23" s="76">
        <v>16336.568192418828</v>
      </c>
      <c r="O23" s="76">
        <v>16908.740357359176</v>
      </c>
      <c r="P23" s="76">
        <v>16904.540341360047</v>
      </c>
      <c r="Q23" s="76">
        <v>16663.014906263703</v>
      </c>
      <c r="R23" s="76">
        <v>16789.460175065771</v>
      </c>
      <c r="S23" s="76">
        <v>15578.716507383871</v>
      </c>
      <c r="T23" s="76">
        <v>15057.739279105121</v>
      </c>
      <c r="U23" s="76">
        <v>15105.67178693092</v>
      </c>
      <c r="V23" s="76">
        <v>14609.809661039699</v>
      </c>
      <c r="W23" s="76">
        <v>14165.898659577568</v>
      </c>
      <c r="X23" s="76">
        <v>13382.675274997002</v>
      </c>
      <c r="Y23" s="76">
        <v>13587.560896494822</v>
      </c>
      <c r="Z23" s="76">
        <v>14617.224299722895</v>
      </c>
      <c r="AA23" s="76">
        <v>12196.936579140707</v>
      </c>
      <c r="AB23" s="76">
        <v>12486.322077574849</v>
      </c>
      <c r="AC23" s="76">
        <v>11730.676572133176</v>
      </c>
      <c r="AD23" s="76">
        <v>12308.254856257132</v>
      </c>
      <c r="AE23" s="76">
        <v>12192.453599111841</v>
      </c>
      <c r="AF23" s="76">
        <v>11719.846983568023</v>
      </c>
      <c r="AG23" s="76">
        <v>11655.408912889196</v>
      </c>
      <c r="AH23" s="76">
        <v>11092.830753923574</v>
      </c>
      <c r="AI23" s="76">
        <v>10750.335680539883</v>
      </c>
      <c r="AJ23" s="76">
        <v>11602.156253242299</v>
      </c>
      <c r="AK23" s="76">
        <v>11485.087814757371</v>
      </c>
      <c r="AL23" s="76">
        <v>10765.549349023175</v>
      </c>
      <c r="AM23" s="76">
        <v>10097.515646360869</v>
      </c>
      <c r="AN23" s="76">
        <v>9460.8309023956062</v>
      </c>
      <c r="AO23" s="76">
        <v>8846.016553300924</v>
      </c>
      <c r="AP23" s="76">
        <v>8263.3491445327654</v>
      </c>
      <c r="AQ23" s="76">
        <v>7694.0907621257538</v>
      </c>
      <c r="AR23" s="76">
        <v>7159.9845709670726</v>
      </c>
      <c r="AS23" s="76">
        <v>6647.8175097215353</v>
      </c>
      <c r="AT23" s="76">
        <v>6165.6063242882265</v>
      </c>
      <c r="AU23" s="76">
        <v>5702.0275024970142</v>
      </c>
      <c r="AV23" s="76">
        <v>5263.0510400002513</v>
      </c>
      <c r="AW23" s="76">
        <v>4946.5809316173754</v>
      </c>
      <c r="AX23" s="76">
        <v>4652.3085705627936</v>
      </c>
      <c r="AY23" s="76">
        <v>4365.9657253843779</v>
      </c>
      <c r="AZ23" s="76">
        <v>4089.7732265040245</v>
      </c>
      <c r="BA23" s="76">
        <v>3822.0473871496411</v>
      </c>
      <c r="BB23" s="76">
        <v>3796.4744890507786</v>
      </c>
      <c r="BC23" s="76">
        <v>3771.8305325408755</v>
      </c>
      <c r="BD23" s="76">
        <v>3747.2381065703999</v>
      </c>
      <c r="BE23" s="76">
        <v>3722.6215665201657</v>
      </c>
      <c r="BF23" s="76">
        <v>3698.0059639585866</v>
      </c>
      <c r="BG23" s="76">
        <v>3692.2002666523026</v>
      </c>
      <c r="BH23" s="76">
        <v>3686.4440573144998</v>
      </c>
      <c r="BI23" s="76">
        <v>3680.6639363159188</v>
      </c>
      <c r="BJ23" s="76">
        <v>3674.8841562807302</v>
      </c>
      <c r="BK23" s="76">
        <v>3669.1045627952603</v>
      </c>
      <c r="BL23" s="76">
        <v>3663.3015955711198</v>
      </c>
      <c r="BM23" s="76">
        <v>3657.5454197703575</v>
      </c>
      <c r="BN23" s="76">
        <v>3651.7656851273273</v>
      </c>
      <c r="BO23" s="76">
        <v>3645.9857719685915</v>
      </c>
      <c r="BP23" s="76">
        <v>3640.1830413671842</v>
      </c>
    </row>
    <row r="24" spans="1:68" s="32" customFormat="1" ht="63.75" thickTop="1">
      <c r="D24" s="33"/>
      <c r="E24" s="77" t="s">
        <v>15</v>
      </c>
      <c r="F24" s="78"/>
      <c r="G24" s="78" t="s">
        <v>38</v>
      </c>
      <c r="H24" s="79">
        <v>12242.876939105057</v>
      </c>
      <c r="I24" s="79">
        <v>12283.423294197888</v>
      </c>
      <c r="J24" s="79">
        <v>13331.538860225426</v>
      </c>
      <c r="K24" s="79">
        <v>13118.409910438473</v>
      </c>
      <c r="L24" s="79">
        <v>15616.034363615301</v>
      </c>
      <c r="M24" s="79">
        <v>15899.920193683487</v>
      </c>
      <c r="N24" s="79">
        <v>16331.438247085494</v>
      </c>
      <c r="O24" s="79">
        <v>16906.964378025845</v>
      </c>
      <c r="P24" s="79">
        <v>16900.704047360046</v>
      </c>
      <c r="Q24" s="79">
        <v>16660.74320093037</v>
      </c>
      <c r="R24" s="79">
        <v>16788.050407732437</v>
      </c>
      <c r="S24" s="79">
        <v>15578.095733383871</v>
      </c>
      <c r="T24" s="79">
        <v>15057.32394110512</v>
      </c>
      <c r="U24" s="79">
        <v>15104.995932264253</v>
      </c>
      <c r="V24" s="79">
        <v>14609.369015706365</v>
      </c>
      <c r="W24" s="79">
        <v>14165.608369577567</v>
      </c>
      <c r="X24" s="79">
        <v>13382.462395663668</v>
      </c>
      <c r="Y24" s="79">
        <v>13587.368858494823</v>
      </c>
      <c r="Z24" s="79">
        <v>14616.904236389562</v>
      </c>
      <c r="AA24" s="79">
        <v>12196.609072474041</v>
      </c>
      <c r="AB24" s="79">
        <v>12486.182142908183</v>
      </c>
      <c r="AC24" s="79">
        <v>11730.594695466509</v>
      </c>
      <c r="AD24" s="79">
        <v>12308.140228923799</v>
      </c>
      <c r="AE24" s="79">
        <v>12192.374699778507</v>
      </c>
      <c r="AF24" s="79">
        <v>11719.748731568023</v>
      </c>
      <c r="AG24" s="79">
        <v>11655.380628222529</v>
      </c>
      <c r="AH24" s="79">
        <v>11092.759297923574</v>
      </c>
      <c r="AI24" s="79">
        <v>10750.253803873216</v>
      </c>
      <c r="AJ24" s="79">
        <v>11602.074376575632</v>
      </c>
      <c r="AK24" s="79">
        <v>11485.005938090704</v>
      </c>
      <c r="AL24" s="79">
        <v>10765.467472356508</v>
      </c>
      <c r="AM24" s="79">
        <v>10097.433769694202</v>
      </c>
      <c r="AN24" s="79">
        <v>9460.7490257289392</v>
      </c>
      <c r="AO24" s="79">
        <v>8845.9346766342569</v>
      </c>
      <c r="AP24" s="79">
        <v>8263.2672678660983</v>
      </c>
      <c r="AQ24" s="79">
        <v>7694.0088854590867</v>
      </c>
      <c r="AR24" s="79">
        <v>7159.9026943004055</v>
      </c>
      <c r="AS24" s="79">
        <v>6647.7356330548682</v>
      </c>
      <c r="AT24" s="79">
        <v>6165.5244476215594</v>
      </c>
      <c r="AU24" s="79">
        <v>5701.9456258303471</v>
      </c>
      <c r="AV24" s="79">
        <v>5262.9691633335842</v>
      </c>
      <c r="AW24" s="79">
        <v>4946.4990549507083</v>
      </c>
      <c r="AX24" s="79">
        <v>4652.2266938961266</v>
      </c>
      <c r="AY24" s="79">
        <v>4365.8838487177109</v>
      </c>
      <c r="AZ24" s="79">
        <v>4089.6913498373578</v>
      </c>
      <c r="BA24" s="79">
        <v>3821.9655104829744</v>
      </c>
      <c r="BB24" s="79">
        <v>3796.392612384112</v>
      </c>
      <c r="BC24" s="79">
        <v>3771.7486558742089</v>
      </c>
      <c r="BD24" s="79">
        <v>3747.1562299037332</v>
      </c>
      <c r="BE24" s="79">
        <v>3722.5396898534991</v>
      </c>
      <c r="BF24" s="79">
        <v>3697.9240872919199</v>
      </c>
      <c r="BG24" s="79">
        <v>3692.118389985636</v>
      </c>
      <c r="BH24" s="79">
        <v>3686.3621806478332</v>
      </c>
      <c r="BI24" s="79">
        <v>3680.5820596492522</v>
      </c>
      <c r="BJ24" s="79">
        <v>3674.8022796140635</v>
      </c>
      <c r="BK24" s="79">
        <v>3669.0226861285937</v>
      </c>
      <c r="BL24" s="79">
        <v>3663.2197189044532</v>
      </c>
      <c r="BM24" s="79">
        <v>3657.4635431036909</v>
      </c>
      <c r="BN24" s="79">
        <v>3651.6838084606607</v>
      </c>
      <c r="BO24" s="79">
        <v>3645.9038953019249</v>
      </c>
      <c r="BP24" s="79">
        <v>3640.1011647005175</v>
      </c>
    </row>
    <row r="25" spans="1:68" s="32" customFormat="1" ht="48" thickBot="1">
      <c r="D25" s="33"/>
      <c r="E25" s="80" t="s">
        <v>16</v>
      </c>
      <c r="F25" s="81"/>
      <c r="G25" s="81" t="s">
        <v>38</v>
      </c>
      <c r="H25" s="82">
        <v>5.1299453333333327</v>
      </c>
      <c r="I25" s="82">
        <v>5.1299453333333327</v>
      </c>
      <c r="J25" s="82">
        <v>5.1299453333333327</v>
      </c>
      <c r="K25" s="82">
        <v>5.1299453333333327</v>
      </c>
      <c r="L25" s="82">
        <v>5.1299453333333327</v>
      </c>
      <c r="M25" s="82">
        <v>5.1299453333333327</v>
      </c>
      <c r="N25" s="82">
        <v>5.1299453333333327</v>
      </c>
      <c r="O25" s="82">
        <v>1.7759793333333331</v>
      </c>
      <c r="P25" s="82">
        <v>3.8362939999999992</v>
      </c>
      <c r="Q25" s="82">
        <v>2.2717053333333328</v>
      </c>
      <c r="R25" s="82">
        <v>1.4097673333333329</v>
      </c>
      <c r="S25" s="82">
        <v>0.62077399999999983</v>
      </c>
      <c r="T25" s="82">
        <v>0.41533799999999993</v>
      </c>
      <c r="U25" s="82">
        <v>0.67585466666666649</v>
      </c>
      <c r="V25" s="82">
        <v>0.44064533333333322</v>
      </c>
      <c r="W25" s="82">
        <v>0.29028999999999999</v>
      </c>
      <c r="X25" s="82">
        <v>0.21287933333333325</v>
      </c>
      <c r="Y25" s="82">
        <v>0.19203799999999996</v>
      </c>
      <c r="Z25" s="82">
        <v>0.3200633333333332</v>
      </c>
      <c r="AA25" s="82">
        <v>0.32750666666666661</v>
      </c>
      <c r="AB25" s="82">
        <v>0.13993466666666662</v>
      </c>
      <c r="AC25" s="82">
        <v>8.1876666666666653E-2</v>
      </c>
      <c r="AD25" s="82">
        <v>0.1146273333333333</v>
      </c>
      <c r="AE25" s="82">
        <v>7.8899333333333321E-2</v>
      </c>
      <c r="AF25" s="82">
        <v>9.8251999999999978E-2</v>
      </c>
      <c r="AG25" s="82">
        <v>2.8284666666666659E-2</v>
      </c>
      <c r="AH25" s="82">
        <v>7.1455999999999992E-2</v>
      </c>
      <c r="AI25" s="82">
        <v>8.1876666666666653E-2</v>
      </c>
      <c r="AJ25" s="82">
        <v>8.1876666666666653E-2</v>
      </c>
      <c r="AK25" s="82">
        <v>8.1876666666666653E-2</v>
      </c>
      <c r="AL25" s="82">
        <v>8.1876666666666653E-2</v>
      </c>
      <c r="AM25" s="82">
        <v>8.1876666666666653E-2</v>
      </c>
      <c r="AN25" s="82">
        <v>8.1876666666666653E-2</v>
      </c>
      <c r="AO25" s="82">
        <v>8.1876666666666653E-2</v>
      </c>
      <c r="AP25" s="82">
        <v>8.1876666666666653E-2</v>
      </c>
      <c r="AQ25" s="82">
        <v>8.1876666666666653E-2</v>
      </c>
      <c r="AR25" s="82">
        <v>8.1876666666666653E-2</v>
      </c>
      <c r="AS25" s="82">
        <v>8.1876666666666653E-2</v>
      </c>
      <c r="AT25" s="82">
        <v>8.1876666666666653E-2</v>
      </c>
      <c r="AU25" s="82">
        <v>8.1876666666666653E-2</v>
      </c>
      <c r="AV25" s="82">
        <v>8.1876666666666653E-2</v>
      </c>
      <c r="AW25" s="82">
        <v>8.1876666666666653E-2</v>
      </c>
      <c r="AX25" s="82">
        <v>8.1876666666666653E-2</v>
      </c>
      <c r="AY25" s="82">
        <v>8.1876666666666653E-2</v>
      </c>
      <c r="AZ25" s="82">
        <v>8.1876666666666653E-2</v>
      </c>
      <c r="BA25" s="82">
        <v>8.1876666666666653E-2</v>
      </c>
      <c r="BB25" s="82">
        <v>8.1876666666666653E-2</v>
      </c>
      <c r="BC25" s="82">
        <v>8.1876666666666653E-2</v>
      </c>
      <c r="BD25" s="82">
        <v>8.1876666666666653E-2</v>
      </c>
      <c r="BE25" s="82">
        <v>8.1876666666666653E-2</v>
      </c>
      <c r="BF25" s="82">
        <v>8.1876666666666653E-2</v>
      </c>
      <c r="BG25" s="82">
        <v>8.1876666666666653E-2</v>
      </c>
      <c r="BH25" s="82">
        <v>8.1876666666666653E-2</v>
      </c>
      <c r="BI25" s="82">
        <v>8.1876666666666653E-2</v>
      </c>
      <c r="BJ25" s="82">
        <v>8.1876666666666653E-2</v>
      </c>
      <c r="BK25" s="82">
        <v>8.1876666666666653E-2</v>
      </c>
      <c r="BL25" s="82">
        <v>8.1876666666666653E-2</v>
      </c>
      <c r="BM25" s="82">
        <v>8.1876666666666653E-2</v>
      </c>
      <c r="BN25" s="82">
        <v>8.1876666666666653E-2</v>
      </c>
      <c r="BO25" s="82">
        <v>8.1876666666666653E-2</v>
      </c>
      <c r="BP25" s="82">
        <v>8.1876666666666653E-2</v>
      </c>
    </row>
    <row r="26" spans="1:68" s="83" customFormat="1" ht="95.25" thickBot="1">
      <c r="B26" s="84"/>
      <c r="C26" s="84"/>
      <c r="D26" s="84"/>
      <c r="E26" s="65" t="s">
        <v>39</v>
      </c>
      <c r="F26" s="48"/>
      <c r="G26" s="85" t="s">
        <v>38</v>
      </c>
      <c r="H26" s="86">
        <v>702.83026999291678</v>
      </c>
      <c r="I26" s="86">
        <v>686.44620024230187</v>
      </c>
      <c r="J26" s="86">
        <v>698.89764571316766</v>
      </c>
      <c r="K26" s="86">
        <v>680.74547632983922</v>
      </c>
      <c r="L26" s="86">
        <v>701.91349393186852</v>
      </c>
      <c r="M26" s="86">
        <v>667.82873473264453</v>
      </c>
      <c r="N26" s="86">
        <v>640.46784939712438</v>
      </c>
      <c r="O26" s="86">
        <v>655.23057167867137</v>
      </c>
      <c r="P26" s="86">
        <v>609.1187236752379</v>
      </c>
      <c r="Q26" s="86">
        <v>652.57502705106276</v>
      </c>
      <c r="R26" s="86">
        <v>655.91443265909516</v>
      </c>
      <c r="S26" s="86">
        <v>630.52981102330273</v>
      </c>
      <c r="T26" s="86">
        <v>577.04643230948568</v>
      </c>
      <c r="U26" s="86">
        <v>516.5268173218675</v>
      </c>
      <c r="V26" s="86">
        <v>506.69926841574829</v>
      </c>
      <c r="W26" s="86">
        <v>506.81438218982044</v>
      </c>
      <c r="X26" s="86">
        <v>522.35987148863205</v>
      </c>
      <c r="Y26" s="86">
        <v>561.19836242802796</v>
      </c>
      <c r="Z26" s="86">
        <v>530.41167542322773</v>
      </c>
      <c r="AA26" s="86">
        <v>513.68788841490209</v>
      </c>
      <c r="AB26" s="86">
        <v>526.91409091663695</v>
      </c>
      <c r="AC26" s="86">
        <v>524.12535460171284</v>
      </c>
      <c r="AD26" s="86">
        <v>528.10321016884393</v>
      </c>
      <c r="AE26" s="86">
        <v>604.69033239592966</v>
      </c>
      <c r="AF26" s="86">
        <v>617.02824714749113</v>
      </c>
      <c r="AG26" s="86">
        <v>624.93138440348548</v>
      </c>
      <c r="AH26" s="86">
        <v>618.83151051759683</v>
      </c>
      <c r="AI26" s="86">
        <v>636.62217425062067</v>
      </c>
      <c r="AJ26" s="86">
        <v>673.37481073742629</v>
      </c>
      <c r="AK26" s="86">
        <v>581.88147086411584</v>
      </c>
      <c r="AL26" s="86">
        <v>579.70308043437046</v>
      </c>
      <c r="AM26" s="86">
        <v>575.86505272879856</v>
      </c>
      <c r="AN26" s="86">
        <v>573.43886344098939</v>
      </c>
      <c r="AO26" s="86">
        <v>570.85721721050686</v>
      </c>
      <c r="AP26" s="86">
        <v>569.69309777844148</v>
      </c>
      <c r="AQ26" s="86">
        <v>565.29173411271995</v>
      </c>
      <c r="AR26" s="86">
        <v>562.33480006113325</v>
      </c>
      <c r="AS26" s="86">
        <v>559.27454019177367</v>
      </c>
      <c r="AT26" s="86">
        <v>557.64033741692595</v>
      </c>
      <c r="AU26" s="86">
        <v>552.86470908588342</v>
      </c>
      <c r="AV26" s="86">
        <v>549.52016598192006</v>
      </c>
      <c r="AW26" s="86">
        <v>546.08437380427642</v>
      </c>
      <c r="AX26" s="86">
        <v>544.0457753823847</v>
      </c>
      <c r="AY26" s="86">
        <v>538.94817128698537</v>
      </c>
      <c r="AZ26" s="86">
        <v>535.25531237212022</v>
      </c>
      <c r="BA26" s="86">
        <v>531.48605813299321</v>
      </c>
      <c r="BB26" s="86">
        <v>529.0885844426607</v>
      </c>
      <c r="BC26" s="86">
        <v>523.73233174196673</v>
      </c>
      <c r="BD26" s="86">
        <v>519.76066056976811</v>
      </c>
      <c r="BE26" s="86">
        <v>515.73516070130665</v>
      </c>
      <c r="BF26" s="86">
        <v>513.06529818825607</v>
      </c>
      <c r="BG26" s="86">
        <v>507.55393694385918</v>
      </c>
      <c r="BH26" s="86">
        <v>503.41553474091887</v>
      </c>
      <c r="BI26" s="86">
        <v>499.25755511172616</v>
      </c>
      <c r="BJ26" s="86">
        <v>495.08886417627571</v>
      </c>
      <c r="BK26" s="86">
        <v>492.26224588635773</v>
      </c>
      <c r="BL26" s="86">
        <v>486.74895901315966</v>
      </c>
      <c r="BM26" s="86">
        <v>482.58837305837028</v>
      </c>
      <c r="BN26" s="86">
        <v>478.4380371132728</v>
      </c>
      <c r="BO26" s="86">
        <v>475.59783242621904</v>
      </c>
      <c r="BP26" s="86">
        <v>470.16778773159217</v>
      </c>
    </row>
    <row r="27" spans="1:68">
      <c r="B27" s="36"/>
      <c r="C27" s="36"/>
      <c r="D27" s="36"/>
      <c r="E27" s="34"/>
      <c r="F27" s="35"/>
      <c r="G27" s="35"/>
      <c r="Q27" s="29"/>
      <c r="R27" s="29"/>
      <c r="S27" s="29"/>
      <c r="T27" s="29"/>
      <c r="U27" s="29"/>
      <c r="V27" s="29"/>
      <c r="W27" s="29"/>
      <c r="X27" s="29"/>
    </row>
    <row r="28" spans="1:68">
      <c r="B28" s="36"/>
      <c r="C28" s="36"/>
      <c r="D28" s="36"/>
      <c r="E28" s="34"/>
      <c r="F28" s="35"/>
      <c r="G28" s="35"/>
      <c r="Q28" s="29"/>
      <c r="R28" s="29"/>
      <c r="S28" s="29"/>
      <c r="T28" s="29"/>
      <c r="U28" s="29"/>
      <c r="V28" s="29"/>
      <c r="W28" s="29"/>
      <c r="X28" s="29"/>
    </row>
    <row r="29" spans="1:68">
      <c r="B29" s="36"/>
      <c r="C29" s="36"/>
      <c r="D29" s="36"/>
      <c r="E29" s="34"/>
      <c r="F29" s="35"/>
      <c r="G29" s="35"/>
      <c r="Q29" s="29"/>
      <c r="R29" s="29"/>
      <c r="S29" s="29"/>
      <c r="T29" s="29"/>
      <c r="U29" s="29"/>
      <c r="V29" s="29"/>
      <c r="W29" s="29"/>
      <c r="X29" s="29"/>
    </row>
    <row r="30" spans="1:68" ht="17.25" thickBot="1">
      <c r="B30" s="36"/>
      <c r="C30" s="36"/>
      <c r="D30" s="36" t="s">
        <v>7</v>
      </c>
      <c r="E30" s="34"/>
      <c r="F30" s="35"/>
      <c r="G30" s="35"/>
      <c r="Q30" s="29"/>
      <c r="R30" s="29"/>
      <c r="S30" s="29"/>
      <c r="T30" s="29"/>
      <c r="U30" s="29"/>
      <c r="V30" s="29"/>
      <c r="W30" s="29"/>
      <c r="X30" s="29"/>
    </row>
    <row r="31" spans="1:68" s="87" customFormat="1">
      <c r="D31" s="88"/>
      <c r="E31" s="69" t="s">
        <v>1</v>
      </c>
      <c r="F31" s="42"/>
      <c r="G31" s="89" t="s">
        <v>2</v>
      </c>
      <c r="H31" s="90">
        <v>1990</v>
      </c>
      <c r="I31" s="90">
        <v>1991</v>
      </c>
      <c r="J31" s="90">
        <v>1992</v>
      </c>
      <c r="K31" s="90">
        <v>1993</v>
      </c>
      <c r="L31" s="90">
        <v>1994</v>
      </c>
      <c r="M31" s="90">
        <v>1995</v>
      </c>
      <c r="N31" s="90">
        <v>1996</v>
      </c>
      <c r="O31" s="90">
        <v>1997</v>
      </c>
      <c r="P31" s="90">
        <v>1998</v>
      </c>
      <c r="Q31" s="90">
        <v>1999</v>
      </c>
      <c r="R31" s="90">
        <v>2000</v>
      </c>
      <c r="S31" s="90">
        <v>2001</v>
      </c>
      <c r="T31" s="90">
        <v>2002</v>
      </c>
      <c r="U31" s="90">
        <v>2003</v>
      </c>
      <c r="V31" s="90">
        <v>2004</v>
      </c>
      <c r="W31" s="90">
        <v>2005</v>
      </c>
      <c r="X31" s="90">
        <v>2006</v>
      </c>
      <c r="Y31" s="90">
        <v>2007</v>
      </c>
      <c r="Z31" s="90">
        <v>2008</v>
      </c>
      <c r="AA31" s="90">
        <v>2009</v>
      </c>
      <c r="AB31" s="90">
        <v>2010</v>
      </c>
      <c r="AC31" s="90">
        <v>2011</v>
      </c>
      <c r="AD31" s="90">
        <v>2012</v>
      </c>
      <c r="AE31" s="90">
        <v>2013</v>
      </c>
      <c r="AF31" s="90">
        <v>2014</v>
      </c>
      <c r="AG31" s="90">
        <v>2015</v>
      </c>
      <c r="AH31" s="90">
        <v>2016</v>
      </c>
      <c r="AI31" s="90">
        <v>2017</v>
      </c>
      <c r="AJ31" s="90">
        <v>2018</v>
      </c>
      <c r="AK31" s="90">
        <v>2019</v>
      </c>
      <c r="AL31" s="90">
        <v>2020</v>
      </c>
      <c r="AM31" s="90">
        <v>2021</v>
      </c>
      <c r="AN31" s="90">
        <v>2022</v>
      </c>
      <c r="AO31" s="90">
        <v>2023</v>
      </c>
      <c r="AP31" s="90">
        <v>2024</v>
      </c>
      <c r="AQ31" s="90">
        <v>2025</v>
      </c>
      <c r="AR31" s="90">
        <v>2026</v>
      </c>
      <c r="AS31" s="90">
        <v>2027</v>
      </c>
      <c r="AT31" s="90">
        <v>2028</v>
      </c>
      <c r="AU31" s="90">
        <v>2029</v>
      </c>
      <c r="AV31" s="90">
        <v>2030</v>
      </c>
      <c r="AW31" s="90">
        <v>2031</v>
      </c>
      <c r="AX31" s="90">
        <v>2032</v>
      </c>
      <c r="AY31" s="90">
        <v>2033</v>
      </c>
      <c r="AZ31" s="90">
        <v>2034</v>
      </c>
      <c r="BA31" s="90">
        <v>2035</v>
      </c>
      <c r="BB31" s="90">
        <v>2036</v>
      </c>
      <c r="BC31" s="90">
        <v>2037</v>
      </c>
      <c r="BD31" s="90">
        <v>2038</v>
      </c>
      <c r="BE31" s="90">
        <v>2039</v>
      </c>
      <c r="BF31" s="90">
        <v>2040</v>
      </c>
      <c r="BG31" s="90">
        <v>2041</v>
      </c>
      <c r="BH31" s="90">
        <v>2042</v>
      </c>
      <c r="BI31" s="90">
        <v>2043</v>
      </c>
      <c r="BJ31" s="90">
        <v>2044</v>
      </c>
      <c r="BK31" s="90">
        <v>2045</v>
      </c>
      <c r="BL31" s="90">
        <v>2046</v>
      </c>
      <c r="BM31" s="90">
        <v>2047</v>
      </c>
      <c r="BN31" s="90">
        <v>2048</v>
      </c>
      <c r="BO31" s="90">
        <v>2049</v>
      </c>
      <c r="BP31" s="90">
        <v>2050</v>
      </c>
    </row>
    <row r="32" spans="1:68" s="87" customFormat="1" ht="63.75" thickBot="1">
      <c r="D32" s="88"/>
      <c r="E32" s="44" t="s">
        <v>23</v>
      </c>
      <c r="F32" s="45" t="s">
        <v>4</v>
      </c>
      <c r="G32" s="45" t="s">
        <v>38</v>
      </c>
      <c r="H32" s="91">
        <v>12686.722021822528</v>
      </c>
      <c r="I32" s="91">
        <v>12591.946243136234</v>
      </c>
      <c r="J32" s="91">
        <v>12561.058424173323</v>
      </c>
      <c r="K32" s="91">
        <v>12361.558461051072</v>
      </c>
      <c r="L32" s="91">
        <v>12191.024795107558</v>
      </c>
      <c r="M32" s="91">
        <v>11917.308056451351</v>
      </c>
      <c r="N32" s="91">
        <v>11644.671173103337</v>
      </c>
      <c r="O32" s="91">
        <v>11332.382232032092</v>
      </c>
      <c r="P32" s="91">
        <v>10958.461150717812</v>
      </c>
      <c r="Q32" s="91">
        <v>10626.278443500416</v>
      </c>
      <c r="R32" s="91">
        <v>10317.643947865077</v>
      </c>
      <c r="S32" s="91">
        <v>9954.5352700854382</v>
      </c>
      <c r="T32" s="91">
        <v>9612.9676755687851</v>
      </c>
      <c r="U32" s="91">
        <v>9295.6329554308086</v>
      </c>
      <c r="V32" s="91">
        <v>8936.2819573781744</v>
      </c>
      <c r="W32" s="91">
        <v>8603.9824240673315</v>
      </c>
      <c r="X32" s="91">
        <v>8225.9431457941664</v>
      </c>
      <c r="Y32" s="91">
        <v>7870.7057856743586</v>
      </c>
      <c r="Z32" s="91">
        <v>7508.4559519072627</v>
      </c>
      <c r="AA32" s="91">
        <v>7101.2174609250887</v>
      </c>
      <c r="AB32" s="91">
        <v>6725.5084215788638</v>
      </c>
      <c r="AC32" s="91">
        <v>6442.7684307080553</v>
      </c>
      <c r="AD32" s="91">
        <v>6176.6610259631634</v>
      </c>
      <c r="AE32" s="91">
        <v>5933.9705972005459</v>
      </c>
      <c r="AF32" s="91">
        <v>5690.3646432127662</v>
      </c>
      <c r="AG32" s="91">
        <v>5463.0611375914104</v>
      </c>
      <c r="AH32" s="91">
        <v>5227.4765341308712</v>
      </c>
      <c r="AI32" s="91">
        <v>5001.5577425463862</v>
      </c>
      <c r="AJ32" s="91">
        <v>4815.5019088236531</v>
      </c>
      <c r="AK32" s="91">
        <v>4658.8873591898218</v>
      </c>
      <c r="AL32" s="91">
        <v>4526.7865572903775</v>
      </c>
      <c r="AM32" s="91">
        <v>4382.4864871718264</v>
      </c>
      <c r="AN32" s="91">
        <v>4261.5450953051313</v>
      </c>
      <c r="AO32" s="91">
        <v>4148.6230990106769</v>
      </c>
      <c r="AP32" s="91">
        <v>4041.4651891215844</v>
      </c>
      <c r="AQ32" s="91">
        <v>3936.556866801478</v>
      </c>
      <c r="AR32" s="91">
        <v>3836.3775481512812</v>
      </c>
      <c r="AS32" s="91">
        <v>3742.5422612241146</v>
      </c>
      <c r="AT32" s="91">
        <v>3655.271404241952</v>
      </c>
      <c r="AU32" s="91">
        <v>3570.9132544019367</v>
      </c>
      <c r="AV32" s="91">
        <v>3491.8418460841463</v>
      </c>
      <c r="AW32" s="91">
        <v>3413.7149680925827</v>
      </c>
      <c r="AX32" s="91">
        <v>3339.9443594824406</v>
      </c>
      <c r="AY32" s="91">
        <v>3267.2016498406201</v>
      </c>
      <c r="AZ32" s="91">
        <v>3198.084313537765</v>
      </c>
      <c r="BA32" s="91">
        <v>3131.6328579958213</v>
      </c>
      <c r="BB32" s="91">
        <v>3069.1962847214263</v>
      </c>
      <c r="BC32" s="91">
        <v>3008.848205465184</v>
      </c>
      <c r="BD32" s="91">
        <v>2952.9834689837639</v>
      </c>
      <c r="BE32" s="91">
        <v>2900.2557390042953</v>
      </c>
      <c r="BF32" s="91">
        <v>2851.2510103854261</v>
      </c>
      <c r="BG32" s="91">
        <v>2802.8754446002044</v>
      </c>
      <c r="BH32" s="91">
        <v>2757.6877209683844</v>
      </c>
      <c r="BI32" s="91">
        <v>2714.5527074457232</v>
      </c>
      <c r="BJ32" s="91">
        <v>2674.1558894715504</v>
      </c>
      <c r="BK32" s="91">
        <v>2633.7526308578531</v>
      </c>
      <c r="BL32" s="91">
        <v>2595.7341939482012</v>
      </c>
      <c r="BM32" s="91">
        <v>2559.173872066935</v>
      </c>
      <c r="BN32" s="91">
        <v>2524.7688564836208</v>
      </c>
      <c r="BO32" s="91">
        <v>2489.9126473101051</v>
      </c>
      <c r="BP32" s="91">
        <v>2456.9519370481398</v>
      </c>
    </row>
    <row r="33" spans="1:68" s="32" customFormat="1" ht="33" thickTop="1" thickBot="1">
      <c r="B33" s="33"/>
      <c r="C33" s="36"/>
      <c r="D33" s="36"/>
      <c r="E33" s="92" t="s">
        <v>21</v>
      </c>
      <c r="F33" s="93"/>
      <c r="G33" s="93" t="s">
        <v>38</v>
      </c>
      <c r="H33" s="94">
        <v>58.626934084596428</v>
      </c>
      <c r="I33" s="94">
        <v>59.162528287756629</v>
      </c>
      <c r="J33" s="94">
        <v>59.155883417755874</v>
      </c>
      <c r="K33" s="94">
        <v>59.259026903271064</v>
      </c>
      <c r="L33" s="94">
        <v>59.417687334279677</v>
      </c>
      <c r="M33" s="94">
        <v>59.953577751354956</v>
      </c>
      <c r="N33" s="94">
        <v>60.017997486444173</v>
      </c>
      <c r="O33" s="94">
        <v>60.281112445105457</v>
      </c>
      <c r="P33" s="94">
        <v>56.91357500136376</v>
      </c>
      <c r="Q33" s="94">
        <v>60.800772177715089</v>
      </c>
      <c r="R33" s="94">
        <v>74.367638641955239</v>
      </c>
      <c r="S33" s="94">
        <v>58.428472824508134</v>
      </c>
      <c r="T33" s="94">
        <v>50.45922517209894</v>
      </c>
      <c r="U33" s="94">
        <v>72.55884007704131</v>
      </c>
      <c r="V33" s="94">
        <v>76.73931090438893</v>
      </c>
      <c r="W33" s="94">
        <v>81.464620746794381</v>
      </c>
      <c r="X33" s="94">
        <v>86.161925162864748</v>
      </c>
      <c r="Y33" s="94">
        <v>91.969161376375268</v>
      </c>
      <c r="Z33" s="94">
        <v>110.4621625448536</v>
      </c>
      <c r="AA33" s="94">
        <v>115.29431646005852</v>
      </c>
      <c r="AB33" s="94">
        <v>114.48162139787176</v>
      </c>
      <c r="AC33" s="94">
        <v>119.6611256378678</v>
      </c>
      <c r="AD33" s="94">
        <v>122.02883941483557</v>
      </c>
      <c r="AE33" s="94">
        <v>129.23595095979957</v>
      </c>
      <c r="AF33" s="94">
        <v>142.00885261805112</v>
      </c>
      <c r="AG33" s="94">
        <v>135.00295510913358</v>
      </c>
      <c r="AH33" s="94">
        <v>133.76118795311612</v>
      </c>
      <c r="AI33" s="94">
        <v>141.51127797764906</v>
      </c>
      <c r="AJ33" s="94">
        <v>138.05490049922312</v>
      </c>
      <c r="AK33" s="94">
        <v>139.28557742849932</v>
      </c>
      <c r="AL33" s="94">
        <v>139.02346885809339</v>
      </c>
      <c r="AM33" s="94">
        <v>138.90439568936878</v>
      </c>
      <c r="AN33" s="94">
        <v>138.78761226633173</v>
      </c>
      <c r="AO33" s="94">
        <v>138.66795991400232</v>
      </c>
      <c r="AP33" s="94">
        <v>138.55335161079662</v>
      </c>
      <c r="AQ33" s="94">
        <v>138.42124152165576</v>
      </c>
      <c r="AR33" s="94">
        <v>138.30205761960377</v>
      </c>
      <c r="AS33" s="94">
        <v>138.18008814117454</v>
      </c>
      <c r="AT33" s="94">
        <v>138.06364767433379</v>
      </c>
      <c r="AU33" s="94">
        <v>137.92797143461223</v>
      </c>
      <c r="AV33" s="94">
        <v>137.7977723114204</v>
      </c>
      <c r="AW33" s="94">
        <v>137.83483825477137</v>
      </c>
      <c r="AX33" s="94">
        <v>137.87721093819619</v>
      </c>
      <c r="AY33" s="94">
        <v>137.90092193350108</v>
      </c>
      <c r="AZ33" s="94">
        <v>137.93135981678668</v>
      </c>
      <c r="BA33" s="94">
        <v>137.96007686290471</v>
      </c>
      <c r="BB33" s="94">
        <v>137.85381089779645</v>
      </c>
      <c r="BC33" s="94">
        <v>137.72956250798887</v>
      </c>
      <c r="BD33" s="94">
        <v>137.61363966849731</v>
      </c>
      <c r="BE33" s="94">
        <v>137.49740239015836</v>
      </c>
      <c r="BF33" s="94">
        <v>137.38932652535507</v>
      </c>
      <c r="BG33" s="94">
        <v>137.26809938952854</v>
      </c>
      <c r="BH33" s="94">
        <v>137.1551240183426</v>
      </c>
      <c r="BI33" s="94">
        <v>137.0420360022089</v>
      </c>
      <c r="BJ33" s="94">
        <v>136.92888388496485</v>
      </c>
      <c r="BK33" s="94">
        <v>136.82380745330039</v>
      </c>
      <c r="BL33" s="94">
        <v>136.70257027407953</v>
      </c>
      <c r="BM33" s="94">
        <v>136.58946349968079</v>
      </c>
      <c r="BN33" s="94">
        <v>136.47642348334398</v>
      </c>
      <c r="BO33" s="94">
        <v>136.3712670322704</v>
      </c>
      <c r="BP33" s="94">
        <v>136.25053234493058</v>
      </c>
    </row>
    <row r="34" spans="1:68" s="32" customFormat="1" ht="18" thickBot="1">
      <c r="B34" s="33"/>
      <c r="C34" s="36"/>
      <c r="D34" s="36"/>
      <c r="E34" s="95" t="s">
        <v>22</v>
      </c>
      <c r="F34" s="96" t="s">
        <v>4</v>
      </c>
      <c r="G34" s="96" t="s">
        <v>38</v>
      </c>
      <c r="H34" s="97">
        <v>12628.095087737933</v>
      </c>
      <c r="I34" s="97">
        <v>12532.783714848478</v>
      </c>
      <c r="J34" s="97">
        <v>12501.902540755567</v>
      </c>
      <c r="K34" s="97">
        <v>12302.299434147801</v>
      </c>
      <c r="L34" s="97">
        <v>12131.607107773278</v>
      </c>
      <c r="M34" s="97">
        <v>11857.354478699996</v>
      </c>
      <c r="N34" s="97">
        <v>11584.653175616893</v>
      </c>
      <c r="O34" s="97">
        <v>11272.101119586987</v>
      </c>
      <c r="P34" s="97">
        <v>10901.54757571645</v>
      </c>
      <c r="Q34" s="97">
        <v>10565.4776713227</v>
      </c>
      <c r="R34" s="97">
        <v>10243.276309223122</v>
      </c>
      <c r="S34" s="97">
        <v>9896.1067972609308</v>
      </c>
      <c r="T34" s="97">
        <v>9562.5084503966864</v>
      </c>
      <c r="U34" s="97">
        <v>9223.0741153537674</v>
      </c>
      <c r="V34" s="97">
        <v>8859.5426464737848</v>
      </c>
      <c r="W34" s="97">
        <v>8522.5178033205375</v>
      </c>
      <c r="X34" s="97">
        <v>8139.781220631301</v>
      </c>
      <c r="Y34" s="97">
        <v>7778.7366242979833</v>
      </c>
      <c r="Z34" s="97">
        <v>7397.9937893624092</v>
      </c>
      <c r="AA34" s="97">
        <v>6985.9231444650304</v>
      </c>
      <c r="AB34" s="97">
        <v>6611.0268001809918</v>
      </c>
      <c r="AC34" s="97">
        <v>6323.107305070188</v>
      </c>
      <c r="AD34" s="97">
        <v>6054.6321865483278</v>
      </c>
      <c r="AE34" s="97">
        <v>5804.7346462407459</v>
      </c>
      <c r="AF34" s="97">
        <v>5548.3557905947155</v>
      </c>
      <c r="AG34" s="97">
        <v>5328.0581824822766</v>
      </c>
      <c r="AH34" s="97">
        <v>5093.7153461777552</v>
      </c>
      <c r="AI34" s="97">
        <v>4860.0464645687371</v>
      </c>
      <c r="AJ34" s="97">
        <v>4677.4470083244296</v>
      </c>
      <c r="AK34" s="97">
        <v>4519.6017817613229</v>
      </c>
      <c r="AL34" s="97">
        <v>4387.7630884322843</v>
      </c>
      <c r="AM34" s="97">
        <v>4243.5820914824581</v>
      </c>
      <c r="AN34" s="97">
        <v>4122.7574830387994</v>
      </c>
      <c r="AO34" s="97">
        <v>4009.9551390966749</v>
      </c>
      <c r="AP34" s="97">
        <v>3902.9118375107878</v>
      </c>
      <c r="AQ34" s="97">
        <v>3798.1356252798223</v>
      </c>
      <c r="AR34" s="97">
        <v>3698.0754905316776</v>
      </c>
      <c r="AS34" s="97">
        <v>3604.36217308294</v>
      </c>
      <c r="AT34" s="97">
        <v>3517.2077565676182</v>
      </c>
      <c r="AU34" s="97">
        <v>3432.9852829673246</v>
      </c>
      <c r="AV34" s="97">
        <v>3354.0440737727258</v>
      </c>
      <c r="AW34" s="97">
        <v>3275.8801298378112</v>
      </c>
      <c r="AX34" s="97">
        <v>3202.0671485442444</v>
      </c>
      <c r="AY34" s="97">
        <v>3129.3007279071189</v>
      </c>
      <c r="AZ34" s="97">
        <v>3060.1529537209781</v>
      </c>
      <c r="BA34" s="97">
        <v>2993.6727811329165</v>
      </c>
      <c r="BB34" s="97">
        <v>2931.3424738236299</v>
      </c>
      <c r="BC34" s="97">
        <v>2871.1186429571953</v>
      </c>
      <c r="BD34" s="97">
        <v>2815.3698293152665</v>
      </c>
      <c r="BE34" s="97">
        <v>2762.7583366141371</v>
      </c>
      <c r="BF34" s="97">
        <v>2713.861683860071</v>
      </c>
      <c r="BG34" s="97">
        <v>2665.6073452106757</v>
      </c>
      <c r="BH34" s="97">
        <v>2620.5325969500418</v>
      </c>
      <c r="BI34" s="97">
        <v>2577.5106714435142</v>
      </c>
      <c r="BJ34" s="97">
        <v>2537.2270055865856</v>
      </c>
      <c r="BK34" s="97">
        <v>2496.9288234045525</v>
      </c>
      <c r="BL34" s="97">
        <v>2459.0316236741219</v>
      </c>
      <c r="BM34" s="97">
        <v>2422.5844085672543</v>
      </c>
      <c r="BN34" s="97">
        <v>2388.292433000277</v>
      </c>
      <c r="BO34" s="97">
        <v>2353.5413802778348</v>
      </c>
      <c r="BP34" s="97">
        <v>2320.7014047032094</v>
      </c>
    </row>
    <row r="35" spans="1:68" s="98" customFormat="1" ht="64.5" thickTop="1" thickBot="1">
      <c r="D35" s="35"/>
      <c r="E35" s="99" t="s">
        <v>0</v>
      </c>
      <c r="F35" s="100" t="s">
        <v>4</v>
      </c>
      <c r="G35" s="101" t="s">
        <v>38</v>
      </c>
      <c r="H35" s="102">
        <v>9604.7720791993888</v>
      </c>
      <c r="I35" s="102">
        <v>9534.844402285391</v>
      </c>
      <c r="J35" s="102">
        <v>9527.057036475966</v>
      </c>
      <c r="K35" s="102">
        <v>9378.8150631009539</v>
      </c>
      <c r="L35" s="102">
        <v>9266.6666476054943</v>
      </c>
      <c r="M35" s="102">
        <v>9024.4157430735577</v>
      </c>
      <c r="N35" s="102">
        <v>8789.8988961558025</v>
      </c>
      <c r="O35" s="102">
        <v>8516.8034721320619</v>
      </c>
      <c r="P35" s="102">
        <v>8199.5555572067715</v>
      </c>
      <c r="Q35" s="102">
        <v>7896.5482841501162</v>
      </c>
      <c r="R35" s="102">
        <v>7612.4918466535773</v>
      </c>
      <c r="S35" s="102">
        <v>7334.4916678005247</v>
      </c>
      <c r="T35" s="102">
        <v>7049.567574534195</v>
      </c>
      <c r="U35" s="102">
        <v>6754.2563657692908</v>
      </c>
      <c r="V35" s="102">
        <v>6435.6821005250167</v>
      </c>
      <c r="W35" s="102">
        <v>6129.9564142466188</v>
      </c>
      <c r="X35" s="102">
        <v>5814.5180359211754</v>
      </c>
      <c r="Y35" s="102">
        <v>5519.1981593818145</v>
      </c>
      <c r="Z35" s="102">
        <v>5177.0843761734341</v>
      </c>
      <c r="AA35" s="102">
        <v>4869.7682424834275</v>
      </c>
      <c r="AB35" s="102">
        <v>4553.2032353216582</v>
      </c>
      <c r="AC35" s="102">
        <v>4301.9881216681433</v>
      </c>
      <c r="AD35" s="102">
        <v>4086.5809495368057</v>
      </c>
      <c r="AE35" s="102">
        <v>3881.3593357092527</v>
      </c>
      <c r="AF35" s="102">
        <v>3658.8292597524564</v>
      </c>
      <c r="AG35" s="102">
        <v>3466.5847795778345</v>
      </c>
      <c r="AH35" s="102">
        <v>3267.1100536426443</v>
      </c>
      <c r="AI35" s="102">
        <v>3111.9548228011986</v>
      </c>
      <c r="AJ35" s="102">
        <v>2949.4347207888704</v>
      </c>
      <c r="AK35" s="102">
        <v>2810.7982676196652</v>
      </c>
      <c r="AL35" s="102">
        <v>2681.8378503483978</v>
      </c>
      <c r="AM35" s="102">
        <v>2560.1646784280924</v>
      </c>
      <c r="AN35" s="102">
        <v>2445.5628106135609</v>
      </c>
      <c r="AO35" s="102">
        <v>2336.8398063850509</v>
      </c>
      <c r="AP35" s="102">
        <v>2233.2885323143132</v>
      </c>
      <c r="AQ35" s="102">
        <v>2134.3015588358448</v>
      </c>
      <c r="AR35" s="102">
        <v>2039.3519024118289</v>
      </c>
      <c r="AS35" s="102">
        <v>1951.0206667917485</v>
      </c>
      <c r="AT35" s="102">
        <v>1868.5222647099431</v>
      </c>
      <c r="AU35" s="102">
        <v>1791.1764332517496</v>
      </c>
      <c r="AV35" s="102">
        <v>1718.3921479321962</v>
      </c>
      <c r="AW35" s="102">
        <v>1649.6542805651347</v>
      </c>
      <c r="AX35" s="102">
        <v>1584.5234461204993</v>
      </c>
      <c r="AY35" s="102">
        <v>1522.6003172049739</v>
      </c>
      <c r="AZ35" s="102">
        <v>1463.5338815091486</v>
      </c>
      <c r="BA35" s="102">
        <v>1407.3300271278333</v>
      </c>
      <c r="BB35" s="102">
        <v>1354.320711496837</v>
      </c>
      <c r="BC35" s="102">
        <v>1305.4782439072517</v>
      </c>
      <c r="BD35" s="102">
        <v>1260.3240498086957</v>
      </c>
      <c r="BE35" s="102">
        <v>1218.4454574596216</v>
      </c>
      <c r="BF35" s="102">
        <v>1179.4854349421619</v>
      </c>
      <c r="BG35" s="102">
        <v>1143.1340779768925</v>
      </c>
      <c r="BH35" s="102">
        <v>1109.1215354386513</v>
      </c>
      <c r="BI35" s="102">
        <v>1077.2121112025391</v>
      </c>
      <c r="BJ35" s="102">
        <v>1047.1993267106761</v>
      </c>
      <c r="BK35" s="102">
        <v>1018.9017707673845</v>
      </c>
      <c r="BL35" s="102">
        <v>992.15959960611519</v>
      </c>
      <c r="BM35" s="102">
        <v>966.83157619825613</v>
      </c>
      <c r="BN35" s="102">
        <v>942.79256214176132</v>
      </c>
      <c r="BO35" s="102">
        <v>919.93138601527482</v>
      </c>
      <c r="BP35" s="102">
        <v>898.14902500983771</v>
      </c>
    </row>
    <row r="36" spans="1:68" s="98" customFormat="1" ht="79.5" thickTop="1">
      <c r="D36" s="35"/>
      <c r="E36" s="103" t="s">
        <v>3</v>
      </c>
      <c r="F36" s="104"/>
      <c r="G36" s="78" t="s">
        <v>38</v>
      </c>
      <c r="H36" s="105">
        <v>9596.0828893410944</v>
      </c>
      <c r="I36" s="105">
        <v>9522.8192717273268</v>
      </c>
      <c r="J36" s="105">
        <v>9513.6980749569047</v>
      </c>
      <c r="K36" s="105">
        <v>9364.9803336372952</v>
      </c>
      <c r="L36" s="105">
        <v>9246.2293381558957</v>
      </c>
      <c r="M36" s="105">
        <v>9003.5573277960702</v>
      </c>
      <c r="N36" s="105">
        <v>8765.7143750514424</v>
      </c>
      <c r="O36" s="105">
        <v>8488.4913739848162</v>
      </c>
      <c r="P36" s="105">
        <v>8164.1794578768186</v>
      </c>
      <c r="Q36" s="105">
        <v>7847.3116829237397</v>
      </c>
      <c r="R36" s="105">
        <v>7551.1471397244268</v>
      </c>
      <c r="S36" s="105">
        <v>7263.9199831590204</v>
      </c>
      <c r="T36" s="105">
        <v>6976.7799804597571</v>
      </c>
      <c r="U36" s="105">
        <v>6680.9053799957665</v>
      </c>
      <c r="V36" s="105">
        <v>6374.6220752036297</v>
      </c>
      <c r="W36" s="105">
        <v>6068.7320881499027</v>
      </c>
      <c r="X36" s="105">
        <v>5753.545404477095</v>
      </c>
      <c r="Y36" s="105">
        <v>5459.0833005835311</v>
      </c>
      <c r="Z36" s="105">
        <v>5119.8906673401762</v>
      </c>
      <c r="AA36" s="105">
        <v>4814.4344601347002</v>
      </c>
      <c r="AB36" s="105">
        <v>4497.88093558947</v>
      </c>
      <c r="AC36" s="105">
        <v>4247.446106173632</v>
      </c>
      <c r="AD36" s="105">
        <v>4032.1877440093986</v>
      </c>
      <c r="AE36" s="105">
        <v>3830.0283857274808</v>
      </c>
      <c r="AF36" s="105">
        <v>3610.9089937659469</v>
      </c>
      <c r="AG36" s="105">
        <v>3420.6710531327458</v>
      </c>
      <c r="AH36" s="105">
        <v>3220.7543793040886</v>
      </c>
      <c r="AI36" s="105">
        <v>3067.1523557099704</v>
      </c>
      <c r="AJ36" s="105">
        <v>2910.301187567306</v>
      </c>
      <c r="AK36" s="105">
        <v>2772.4723799377011</v>
      </c>
      <c r="AL36" s="105">
        <v>2643.5119626664336</v>
      </c>
      <c r="AM36" s="105">
        <v>2521.8387907461283</v>
      </c>
      <c r="AN36" s="105">
        <v>2407.2369229315968</v>
      </c>
      <c r="AO36" s="105">
        <v>2298.5139187030868</v>
      </c>
      <c r="AP36" s="105">
        <v>2194.9626446323491</v>
      </c>
      <c r="AQ36" s="105">
        <v>2095.9756711538807</v>
      </c>
      <c r="AR36" s="105">
        <v>2001.0260147298648</v>
      </c>
      <c r="AS36" s="105">
        <v>1912.6947791097843</v>
      </c>
      <c r="AT36" s="105">
        <v>1830.196377027979</v>
      </c>
      <c r="AU36" s="105">
        <v>1752.8505455697855</v>
      </c>
      <c r="AV36" s="105">
        <v>1680.0662602502321</v>
      </c>
      <c r="AW36" s="105">
        <v>1611.3283928831706</v>
      </c>
      <c r="AX36" s="105">
        <v>1546.1975584385352</v>
      </c>
      <c r="AY36" s="105">
        <v>1484.2744295230098</v>
      </c>
      <c r="AZ36" s="105">
        <v>1425.2079938271845</v>
      </c>
      <c r="BA36" s="105">
        <v>1369.0041394458692</v>
      </c>
      <c r="BB36" s="105">
        <v>1315.9948238148729</v>
      </c>
      <c r="BC36" s="105">
        <v>1267.1523562252876</v>
      </c>
      <c r="BD36" s="105">
        <v>1221.9981621267316</v>
      </c>
      <c r="BE36" s="105">
        <v>1180.1195697776575</v>
      </c>
      <c r="BF36" s="105">
        <v>1141.1595472601978</v>
      </c>
      <c r="BG36" s="105">
        <v>1104.8081902949284</v>
      </c>
      <c r="BH36" s="105">
        <v>1070.7956477566872</v>
      </c>
      <c r="BI36" s="105">
        <v>1038.886223520575</v>
      </c>
      <c r="BJ36" s="105">
        <v>1008.873439028712</v>
      </c>
      <c r="BK36" s="105">
        <v>980.5758830854204</v>
      </c>
      <c r="BL36" s="105">
        <v>953.83371192415109</v>
      </c>
      <c r="BM36" s="105">
        <v>928.50568851629203</v>
      </c>
      <c r="BN36" s="105">
        <v>904.46667445979722</v>
      </c>
      <c r="BO36" s="105">
        <v>881.60549833331072</v>
      </c>
      <c r="BP36" s="105">
        <v>859.82313732787361</v>
      </c>
    </row>
    <row r="37" spans="1:68" s="87" customFormat="1" ht="78.75">
      <c r="D37" s="35"/>
      <c r="E37" s="106" t="s">
        <v>5</v>
      </c>
      <c r="F37" s="107"/>
      <c r="G37" s="59" t="s">
        <v>38</v>
      </c>
      <c r="H37" s="108" t="s">
        <v>36</v>
      </c>
      <c r="I37" s="108" t="s">
        <v>36</v>
      </c>
      <c r="J37" s="108" t="s">
        <v>36</v>
      </c>
      <c r="K37" s="108" t="s">
        <v>36</v>
      </c>
      <c r="L37" s="108" t="s">
        <v>36</v>
      </c>
      <c r="M37" s="108" t="s">
        <v>36</v>
      </c>
      <c r="N37" s="108" t="s">
        <v>36</v>
      </c>
      <c r="O37" s="108" t="s">
        <v>36</v>
      </c>
      <c r="P37" s="108" t="s">
        <v>36</v>
      </c>
      <c r="Q37" s="108" t="s">
        <v>36</v>
      </c>
      <c r="R37" s="108" t="s">
        <v>36</v>
      </c>
      <c r="S37" s="108" t="s">
        <v>36</v>
      </c>
      <c r="T37" s="108" t="s">
        <v>36</v>
      </c>
      <c r="U37" s="108" t="s">
        <v>36</v>
      </c>
      <c r="V37" s="108" t="s">
        <v>36</v>
      </c>
      <c r="W37" s="108" t="s">
        <v>36</v>
      </c>
      <c r="X37" s="108" t="s">
        <v>36</v>
      </c>
      <c r="Y37" s="108" t="s">
        <v>36</v>
      </c>
      <c r="Z37" s="108" t="s">
        <v>36</v>
      </c>
      <c r="AA37" s="108" t="s">
        <v>36</v>
      </c>
      <c r="AB37" s="108" t="s">
        <v>36</v>
      </c>
      <c r="AC37" s="108" t="s">
        <v>36</v>
      </c>
      <c r="AD37" s="108" t="s">
        <v>36</v>
      </c>
      <c r="AE37" s="108" t="s">
        <v>36</v>
      </c>
      <c r="AF37" s="108" t="s">
        <v>36</v>
      </c>
      <c r="AG37" s="108" t="s">
        <v>36</v>
      </c>
      <c r="AH37" s="108" t="s">
        <v>36</v>
      </c>
      <c r="AI37" s="108" t="s">
        <v>36</v>
      </c>
      <c r="AJ37" s="108" t="s">
        <v>36</v>
      </c>
      <c r="AK37" s="108" t="s">
        <v>36</v>
      </c>
      <c r="AL37" s="108" t="s">
        <v>36</v>
      </c>
      <c r="AM37" s="108" t="s">
        <v>36</v>
      </c>
      <c r="AN37" s="108" t="s">
        <v>36</v>
      </c>
      <c r="AO37" s="108" t="s">
        <v>36</v>
      </c>
      <c r="AP37" s="108" t="s">
        <v>36</v>
      </c>
      <c r="AQ37" s="108" t="s">
        <v>36</v>
      </c>
      <c r="AR37" s="108" t="s">
        <v>36</v>
      </c>
      <c r="AS37" s="108" t="s">
        <v>36</v>
      </c>
      <c r="AT37" s="108" t="s">
        <v>36</v>
      </c>
      <c r="AU37" s="108" t="s">
        <v>36</v>
      </c>
      <c r="AV37" s="108" t="s">
        <v>36</v>
      </c>
      <c r="AW37" s="108" t="s">
        <v>36</v>
      </c>
      <c r="AX37" s="108" t="s">
        <v>36</v>
      </c>
      <c r="AY37" s="108" t="s">
        <v>36</v>
      </c>
      <c r="AZ37" s="108" t="s">
        <v>36</v>
      </c>
      <c r="BA37" s="108" t="s">
        <v>36</v>
      </c>
      <c r="BB37" s="108" t="s">
        <v>36</v>
      </c>
      <c r="BC37" s="108" t="s">
        <v>36</v>
      </c>
      <c r="BD37" s="108" t="s">
        <v>36</v>
      </c>
      <c r="BE37" s="108" t="s">
        <v>36</v>
      </c>
      <c r="BF37" s="108" t="s">
        <v>36</v>
      </c>
      <c r="BG37" s="108" t="s">
        <v>36</v>
      </c>
      <c r="BH37" s="108" t="s">
        <v>36</v>
      </c>
      <c r="BI37" s="108" t="s">
        <v>36</v>
      </c>
      <c r="BJ37" s="108" t="s">
        <v>36</v>
      </c>
      <c r="BK37" s="108" t="s">
        <v>36</v>
      </c>
      <c r="BL37" s="108" t="s">
        <v>36</v>
      </c>
      <c r="BM37" s="108" t="s">
        <v>36</v>
      </c>
      <c r="BN37" s="108" t="s">
        <v>36</v>
      </c>
      <c r="BO37" s="108" t="s">
        <v>36</v>
      </c>
      <c r="BP37" s="108" t="s">
        <v>36</v>
      </c>
    </row>
    <row r="38" spans="1:68" s="87" customFormat="1" ht="79.5" thickBot="1">
      <c r="D38" s="35"/>
      <c r="E38" s="109" t="s">
        <v>6</v>
      </c>
      <c r="F38" s="110"/>
      <c r="G38" s="81" t="s">
        <v>38</v>
      </c>
      <c r="H38" s="111">
        <v>8.6891898582951939</v>
      </c>
      <c r="I38" s="111">
        <v>12.025130558064397</v>
      </c>
      <c r="J38" s="111">
        <v>13.358961519061912</v>
      </c>
      <c r="K38" s="111">
        <v>13.834729463658906</v>
      </c>
      <c r="L38" s="111">
        <v>20.437309449599208</v>
      </c>
      <c r="M38" s="111">
        <v>20.858415277488309</v>
      </c>
      <c r="N38" s="111">
        <v>24.184521104360883</v>
      </c>
      <c r="O38" s="111">
        <v>28.312098147245706</v>
      </c>
      <c r="P38" s="111">
        <v>35.376099329952226</v>
      </c>
      <c r="Q38" s="111">
        <v>49.236601226376742</v>
      </c>
      <c r="R38" s="111">
        <v>61.344706929150881</v>
      </c>
      <c r="S38" s="111">
        <v>70.571684641504191</v>
      </c>
      <c r="T38" s="111">
        <v>72.787594074438118</v>
      </c>
      <c r="U38" s="111">
        <v>73.350985773524471</v>
      </c>
      <c r="V38" s="111">
        <v>61.060025321387243</v>
      </c>
      <c r="W38" s="111">
        <v>61.224326096716297</v>
      </c>
      <c r="X38" s="111">
        <v>60.972631444080349</v>
      </c>
      <c r="Y38" s="111">
        <v>60.114858798283578</v>
      </c>
      <c r="Z38" s="111">
        <v>57.193708833257986</v>
      </c>
      <c r="AA38" s="111">
        <v>55.333782348727603</v>
      </c>
      <c r="AB38" s="111">
        <v>55.322299732187766</v>
      </c>
      <c r="AC38" s="111">
        <v>54.542015494511787</v>
      </c>
      <c r="AD38" s="111">
        <v>54.393205527407119</v>
      </c>
      <c r="AE38" s="111">
        <v>51.330949981771958</v>
      </c>
      <c r="AF38" s="111">
        <v>47.920265986509719</v>
      </c>
      <c r="AG38" s="111">
        <v>45.913726445088741</v>
      </c>
      <c r="AH38" s="111">
        <v>46.355674338555517</v>
      </c>
      <c r="AI38" s="111">
        <v>44.802467091228145</v>
      </c>
      <c r="AJ38" s="111">
        <v>39.133533221564356</v>
      </c>
      <c r="AK38" s="111">
        <v>38.325887681964055</v>
      </c>
      <c r="AL38" s="111">
        <v>38.325887681964055</v>
      </c>
      <c r="AM38" s="111">
        <v>38.325887681964055</v>
      </c>
      <c r="AN38" s="111">
        <v>38.325887681964055</v>
      </c>
      <c r="AO38" s="111">
        <v>38.325887681964055</v>
      </c>
      <c r="AP38" s="111">
        <v>38.325887681964055</v>
      </c>
      <c r="AQ38" s="111">
        <v>38.325887681964055</v>
      </c>
      <c r="AR38" s="111">
        <v>38.325887681964055</v>
      </c>
      <c r="AS38" s="111">
        <v>38.325887681964055</v>
      </c>
      <c r="AT38" s="111">
        <v>38.325887681964055</v>
      </c>
      <c r="AU38" s="111">
        <v>38.325887681964055</v>
      </c>
      <c r="AV38" s="111">
        <v>38.325887681964055</v>
      </c>
      <c r="AW38" s="111">
        <v>38.325887681964055</v>
      </c>
      <c r="AX38" s="111">
        <v>38.325887681964055</v>
      </c>
      <c r="AY38" s="111">
        <v>38.325887681964055</v>
      </c>
      <c r="AZ38" s="111">
        <v>38.325887681964055</v>
      </c>
      <c r="BA38" s="111">
        <v>38.325887681964055</v>
      </c>
      <c r="BB38" s="111">
        <v>38.325887681964055</v>
      </c>
      <c r="BC38" s="111">
        <v>38.325887681964055</v>
      </c>
      <c r="BD38" s="111">
        <v>38.325887681964055</v>
      </c>
      <c r="BE38" s="111">
        <v>38.325887681964055</v>
      </c>
      <c r="BF38" s="111">
        <v>38.325887681964055</v>
      </c>
      <c r="BG38" s="111">
        <v>38.325887681964055</v>
      </c>
      <c r="BH38" s="111">
        <v>38.325887681964055</v>
      </c>
      <c r="BI38" s="111">
        <v>38.325887681964055</v>
      </c>
      <c r="BJ38" s="111">
        <v>38.325887681964055</v>
      </c>
      <c r="BK38" s="111">
        <v>38.325887681964055</v>
      </c>
      <c r="BL38" s="111">
        <v>38.325887681964055</v>
      </c>
      <c r="BM38" s="111">
        <v>38.325887681964055</v>
      </c>
      <c r="BN38" s="111">
        <v>38.325887681964055</v>
      </c>
      <c r="BO38" s="111">
        <v>38.325887681964055</v>
      </c>
      <c r="BP38" s="111">
        <v>38.325887681964055</v>
      </c>
    </row>
    <row r="39" spans="1:68" s="87" customFormat="1" ht="63.75" thickBot="1">
      <c r="D39" s="112"/>
      <c r="E39" s="113" t="s">
        <v>12</v>
      </c>
      <c r="F39" s="114" t="s">
        <v>4</v>
      </c>
      <c r="G39" s="115" t="s">
        <v>38</v>
      </c>
      <c r="H39" s="116">
        <v>53.992371516383862</v>
      </c>
      <c r="I39" s="116">
        <v>53.382070969523696</v>
      </c>
      <c r="J39" s="116">
        <v>53.497660306526903</v>
      </c>
      <c r="K39" s="116">
        <v>53.627538794303028</v>
      </c>
      <c r="L39" s="116">
        <v>53.353492667977896</v>
      </c>
      <c r="M39" s="116">
        <v>53.474962814193574</v>
      </c>
      <c r="N39" s="116">
        <v>53.609067248571428</v>
      </c>
      <c r="O39" s="116">
        <v>53.863034648571428</v>
      </c>
      <c r="P39" s="116">
        <v>53.587421147571433</v>
      </c>
      <c r="Q39" s="116">
        <v>53.798324339571437</v>
      </c>
      <c r="R39" s="116">
        <v>54.07587766757144</v>
      </c>
      <c r="S39" s="116">
        <v>54.569825993571442</v>
      </c>
      <c r="T39" s="116">
        <v>69.223799540142863</v>
      </c>
      <c r="U39" s="116">
        <v>81.381470233000002</v>
      </c>
      <c r="V39" s="116">
        <v>84.019971568571421</v>
      </c>
      <c r="W39" s="116">
        <v>95.43152347902857</v>
      </c>
      <c r="X39" s="116">
        <v>98.516890267862863</v>
      </c>
      <c r="Y39" s="116">
        <v>95.160403156011441</v>
      </c>
      <c r="Z39" s="116">
        <v>106.95070229662285</v>
      </c>
      <c r="AA39" s="116">
        <v>106.0598991570473</v>
      </c>
      <c r="AB39" s="116">
        <v>92.632009691413586</v>
      </c>
      <c r="AC39" s="116">
        <v>102.33876290744008</v>
      </c>
      <c r="AD39" s="116">
        <v>101.29903328799999</v>
      </c>
      <c r="AE39" s="116">
        <v>100.21113991977144</v>
      </c>
      <c r="AF39" s="116">
        <v>99.890578236701728</v>
      </c>
      <c r="AG39" s="116">
        <v>101.79478344057142</v>
      </c>
      <c r="AH39" s="116">
        <v>103.12246266945746</v>
      </c>
      <c r="AI39" s="116">
        <v>89.661507474514281</v>
      </c>
      <c r="AJ39" s="116">
        <v>88.894317892868585</v>
      </c>
      <c r="AK39" s="116">
        <v>88.657611892868587</v>
      </c>
      <c r="AL39" s="116">
        <v>88.67884762079234</v>
      </c>
      <c r="AM39" s="116">
        <v>88.629517244727083</v>
      </c>
      <c r="AN39" s="116">
        <v>88.575805022233965</v>
      </c>
      <c r="AO39" s="116">
        <v>88.517936975610297</v>
      </c>
      <c r="AP39" s="116">
        <v>88.470289970855447</v>
      </c>
      <c r="AQ39" s="116">
        <v>88.397558465176857</v>
      </c>
      <c r="AR39" s="116">
        <v>88.335344224152465</v>
      </c>
      <c r="AS39" s="116">
        <v>88.271922364092404</v>
      </c>
      <c r="AT39" s="116">
        <v>88.218933867919674</v>
      </c>
      <c r="AU39" s="116">
        <v>88.141705441742076</v>
      </c>
      <c r="AV39" s="116">
        <v>88.074987053116843</v>
      </c>
      <c r="AW39" s="116">
        <v>88.025050461418004</v>
      </c>
      <c r="AX39" s="116">
        <v>87.984957999776526</v>
      </c>
      <c r="AY39" s="116">
        <v>87.922140485744819</v>
      </c>
      <c r="AZ39" s="116">
        <v>87.869253762898651</v>
      </c>
      <c r="BA39" s="116">
        <v>87.815490317423794</v>
      </c>
      <c r="BB39" s="116">
        <v>87.771449542242777</v>
      </c>
      <c r="BC39" s="116">
        <v>87.705493557852435</v>
      </c>
      <c r="BD39" s="116">
        <v>87.649407149455769</v>
      </c>
      <c r="BE39" s="116">
        <v>87.592702995974008</v>
      </c>
      <c r="BF39" s="116">
        <v>87.545718567113823</v>
      </c>
      <c r="BG39" s="116">
        <v>87.477800221296661</v>
      </c>
      <c r="BH39" s="116">
        <v>87.419800386012014</v>
      </c>
      <c r="BI39" s="116">
        <v>87.361575877649884</v>
      </c>
      <c r="BJ39" s="116">
        <v>87.303228444950818</v>
      </c>
      <c r="BK39" s="116">
        <v>87.254681767210769</v>
      </c>
      <c r="BL39" s="116">
        <v>87.186504621924655</v>
      </c>
      <c r="BM39" s="116">
        <v>87.128250203032607</v>
      </c>
      <c r="BN39" s="116">
        <v>87.070113414578444</v>
      </c>
      <c r="BO39" s="116">
        <v>87.021600428146257</v>
      </c>
      <c r="BP39" s="116">
        <v>86.954188970315244</v>
      </c>
    </row>
    <row r="40" spans="1:68" s="87" customFormat="1" ht="48" thickTop="1">
      <c r="E40" s="159" t="s">
        <v>13</v>
      </c>
      <c r="F40" s="104"/>
      <c r="G40" s="78" t="s">
        <v>38</v>
      </c>
      <c r="H40" s="117">
        <v>53.992371516383862</v>
      </c>
      <c r="I40" s="117">
        <v>53.382070969523696</v>
      </c>
      <c r="J40" s="117">
        <v>53.497660306526903</v>
      </c>
      <c r="K40" s="117">
        <v>53.627538794303028</v>
      </c>
      <c r="L40" s="117">
        <v>53.353492667977896</v>
      </c>
      <c r="M40" s="117">
        <v>53.474962814193574</v>
      </c>
      <c r="N40" s="117">
        <v>53.609067248571428</v>
      </c>
      <c r="O40" s="117">
        <v>53.863034648571428</v>
      </c>
      <c r="P40" s="117">
        <v>53.587421147571433</v>
      </c>
      <c r="Q40" s="117">
        <v>53.798324339571437</v>
      </c>
      <c r="R40" s="117">
        <v>54.07587766757144</v>
      </c>
      <c r="S40" s="117">
        <v>54.569825993571442</v>
      </c>
      <c r="T40" s="117">
        <v>69.223799540142863</v>
      </c>
      <c r="U40" s="117">
        <v>81.381470233000002</v>
      </c>
      <c r="V40" s="117">
        <v>84.019971568571421</v>
      </c>
      <c r="W40" s="117">
        <v>95.43152347902857</v>
      </c>
      <c r="X40" s="117">
        <v>98.516890267862863</v>
      </c>
      <c r="Y40" s="117">
        <v>95.160403156011441</v>
      </c>
      <c r="Z40" s="117">
        <v>106.95070229662285</v>
      </c>
      <c r="AA40" s="117">
        <v>106.0598991570473</v>
      </c>
      <c r="AB40" s="117">
        <v>92.632009691413586</v>
      </c>
      <c r="AC40" s="117">
        <v>102.33876290744008</v>
      </c>
      <c r="AD40" s="117">
        <v>101.29903328799999</v>
      </c>
      <c r="AE40" s="117">
        <v>100.21113991977144</v>
      </c>
      <c r="AF40" s="117">
        <v>99.890578236701728</v>
      </c>
      <c r="AG40" s="117">
        <v>101.79478344057142</v>
      </c>
      <c r="AH40" s="117">
        <v>103.12246266945746</v>
      </c>
      <c r="AI40" s="117">
        <v>89.661507474514281</v>
      </c>
      <c r="AJ40" s="117">
        <v>88.894317892868585</v>
      </c>
      <c r="AK40" s="117">
        <v>88.657611892868587</v>
      </c>
      <c r="AL40" s="117">
        <v>88.67884762079234</v>
      </c>
      <c r="AM40" s="117">
        <v>88.629517244727083</v>
      </c>
      <c r="AN40" s="117">
        <v>88.575805022233965</v>
      </c>
      <c r="AO40" s="117">
        <v>88.517936975610297</v>
      </c>
      <c r="AP40" s="117">
        <v>88.470289970855447</v>
      </c>
      <c r="AQ40" s="117">
        <v>88.397558465176857</v>
      </c>
      <c r="AR40" s="117">
        <v>88.335344224152465</v>
      </c>
      <c r="AS40" s="117">
        <v>88.271922364092404</v>
      </c>
      <c r="AT40" s="117">
        <v>88.218933867919674</v>
      </c>
      <c r="AU40" s="117">
        <v>88.141705441742076</v>
      </c>
      <c r="AV40" s="117">
        <v>88.074987053116843</v>
      </c>
      <c r="AW40" s="117">
        <v>88.025050461418004</v>
      </c>
      <c r="AX40" s="117">
        <v>87.984957999776526</v>
      </c>
      <c r="AY40" s="117">
        <v>87.922140485744819</v>
      </c>
      <c r="AZ40" s="117">
        <v>87.869253762898651</v>
      </c>
      <c r="BA40" s="117">
        <v>87.815490317423794</v>
      </c>
      <c r="BB40" s="117">
        <v>87.771449542242777</v>
      </c>
      <c r="BC40" s="117">
        <v>87.705493557852435</v>
      </c>
      <c r="BD40" s="117">
        <v>87.649407149455769</v>
      </c>
      <c r="BE40" s="117">
        <v>87.592702995974008</v>
      </c>
      <c r="BF40" s="117">
        <v>87.545718567113823</v>
      </c>
      <c r="BG40" s="117">
        <v>87.477800221296661</v>
      </c>
      <c r="BH40" s="117">
        <v>87.419800386012014</v>
      </c>
      <c r="BI40" s="117">
        <v>87.361575877649884</v>
      </c>
      <c r="BJ40" s="117">
        <v>87.303228444950818</v>
      </c>
      <c r="BK40" s="117">
        <v>87.254681767210769</v>
      </c>
      <c r="BL40" s="117">
        <v>87.186504621924655</v>
      </c>
      <c r="BM40" s="117">
        <v>87.128250203032607</v>
      </c>
      <c r="BN40" s="117">
        <v>87.070113414578444</v>
      </c>
      <c r="BO40" s="117">
        <v>87.021600428146257</v>
      </c>
      <c r="BP40" s="117">
        <v>86.954188970315244</v>
      </c>
    </row>
    <row r="41" spans="1:68" s="87" customFormat="1" ht="79.5" thickBot="1">
      <c r="E41" s="160" t="s">
        <v>14</v>
      </c>
      <c r="F41" s="110"/>
      <c r="G41" s="81" t="s">
        <v>38</v>
      </c>
      <c r="H41" s="119" t="s">
        <v>37</v>
      </c>
      <c r="I41" s="119" t="s">
        <v>37</v>
      </c>
      <c r="J41" s="119" t="s">
        <v>37</v>
      </c>
      <c r="K41" s="119" t="s">
        <v>37</v>
      </c>
      <c r="L41" s="119" t="s">
        <v>37</v>
      </c>
      <c r="M41" s="119" t="s">
        <v>37</v>
      </c>
      <c r="N41" s="119" t="s">
        <v>37</v>
      </c>
      <c r="O41" s="119" t="s">
        <v>37</v>
      </c>
      <c r="P41" s="119" t="s">
        <v>37</v>
      </c>
      <c r="Q41" s="119" t="s">
        <v>37</v>
      </c>
      <c r="R41" s="119" t="s">
        <v>37</v>
      </c>
      <c r="S41" s="119" t="s">
        <v>37</v>
      </c>
      <c r="T41" s="119" t="s">
        <v>37</v>
      </c>
      <c r="U41" s="119" t="s">
        <v>37</v>
      </c>
      <c r="V41" s="119" t="s">
        <v>37</v>
      </c>
      <c r="W41" s="119" t="s">
        <v>37</v>
      </c>
      <c r="X41" s="119" t="s">
        <v>37</v>
      </c>
      <c r="Y41" s="119" t="s">
        <v>37</v>
      </c>
      <c r="Z41" s="119" t="s">
        <v>37</v>
      </c>
      <c r="AA41" s="119" t="s">
        <v>37</v>
      </c>
      <c r="AB41" s="119" t="s">
        <v>37</v>
      </c>
      <c r="AC41" s="119" t="s">
        <v>37</v>
      </c>
      <c r="AD41" s="119" t="s">
        <v>37</v>
      </c>
      <c r="AE41" s="119" t="s">
        <v>37</v>
      </c>
      <c r="AF41" s="119" t="s">
        <v>37</v>
      </c>
      <c r="AG41" s="119" t="s">
        <v>37</v>
      </c>
      <c r="AH41" s="119" t="s">
        <v>37</v>
      </c>
      <c r="AI41" s="119" t="s">
        <v>37</v>
      </c>
      <c r="AJ41" s="119" t="s">
        <v>37</v>
      </c>
      <c r="AK41" s="119" t="s">
        <v>37</v>
      </c>
      <c r="AL41" s="119" t="s">
        <v>37</v>
      </c>
      <c r="AM41" s="119" t="s">
        <v>37</v>
      </c>
      <c r="AN41" s="119" t="s">
        <v>37</v>
      </c>
      <c r="AO41" s="119" t="s">
        <v>37</v>
      </c>
      <c r="AP41" s="119" t="s">
        <v>37</v>
      </c>
      <c r="AQ41" s="119" t="s">
        <v>37</v>
      </c>
      <c r="AR41" s="119" t="s">
        <v>37</v>
      </c>
      <c r="AS41" s="119" t="s">
        <v>37</v>
      </c>
      <c r="AT41" s="119" t="s">
        <v>37</v>
      </c>
      <c r="AU41" s="119" t="s">
        <v>37</v>
      </c>
      <c r="AV41" s="119" t="s">
        <v>37</v>
      </c>
      <c r="AW41" s="119" t="s">
        <v>37</v>
      </c>
      <c r="AX41" s="119" t="s">
        <v>37</v>
      </c>
      <c r="AY41" s="119" t="s">
        <v>37</v>
      </c>
      <c r="AZ41" s="119" t="s">
        <v>37</v>
      </c>
      <c r="BA41" s="119" t="s">
        <v>37</v>
      </c>
      <c r="BB41" s="119" t="s">
        <v>37</v>
      </c>
      <c r="BC41" s="119" t="s">
        <v>37</v>
      </c>
      <c r="BD41" s="119" t="s">
        <v>37</v>
      </c>
      <c r="BE41" s="119" t="s">
        <v>37</v>
      </c>
      <c r="BF41" s="119" t="s">
        <v>37</v>
      </c>
      <c r="BG41" s="119" t="s">
        <v>37</v>
      </c>
      <c r="BH41" s="119" t="s">
        <v>37</v>
      </c>
      <c r="BI41" s="119" t="s">
        <v>37</v>
      </c>
      <c r="BJ41" s="119" t="s">
        <v>37</v>
      </c>
      <c r="BK41" s="119" t="s">
        <v>37</v>
      </c>
      <c r="BL41" s="119" t="s">
        <v>37</v>
      </c>
      <c r="BM41" s="119" t="s">
        <v>37</v>
      </c>
      <c r="BN41" s="119" t="s">
        <v>37</v>
      </c>
      <c r="BO41" s="119" t="s">
        <v>37</v>
      </c>
      <c r="BP41" s="119" t="s">
        <v>37</v>
      </c>
    </row>
    <row r="42" spans="1:68" s="32" customFormat="1" ht="79.5" thickBot="1">
      <c r="B42" s="36"/>
      <c r="C42" s="36"/>
      <c r="D42" s="36"/>
      <c r="E42" s="120" t="s">
        <v>27</v>
      </c>
      <c r="F42" s="115" t="s">
        <v>4</v>
      </c>
      <c r="G42" s="115" t="s">
        <v>38</v>
      </c>
      <c r="H42" s="97">
        <v>27.784803268632118</v>
      </c>
      <c r="I42" s="97">
        <v>27.309564991198052</v>
      </c>
      <c r="J42" s="97">
        <v>27.726949702251748</v>
      </c>
      <c r="K42" s="97">
        <v>27.637429559917418</v>
      </c>
      <c r="L42" s="97">
        <v>28.985316002172702</v>
      </c>
      <c r="M42" s="97">
        <v>29.436139662832055</v>
      </c>
      <c r="N42" s="97">
        <v>29.877582887974327</v>
      </c>
      <c r="O42" s="97">
        <v>24.961150322937456</v>
      </c>
      <c r="P42" s="97">
        <v>23.796523930134267</v>
      </c>
      <c r="Q42" s="97">
        <v>23.620583364692145</v>
      </c>
      <c r="R42" s="97">
        <v>20.566847215302122</v>
      </c>
      <c r="S42" s="97">
        <v>16.631338920581943</v>
      </c>
      <c r="T42" s="97">
        <v>24.155782280904418</v>
      </c>
      <c r="U42" s="97">
        <v>20.812754172302935</v>
      </c>
      <c r="V42" s="97">
        <v>18.86443751674831</v>
      </c>
      <c r="W42" s="97">
        <v>17.548175968141489</v>
      </c>
      <c r="X42" s="97">
        <v>16.231800570359525</v>
      </c>
      <c r="Y42" s="97">
        <v>15.027229068311648</v>
      </c>
      <c r="Z42" s="97">
        <v>14.226955034858069</v>
      </c>
      <c r="AA42" s="97">
        <v>12.656106388786867</v>
      </c>
      <c r="AB42" s="97">
        <v>11.549436245229291</v>
      </c>
      <c r="AC42" s="97">
        <v>10.687751726527436</v>
      </c>
      <c r="AD42" s="97">
        <v>11.25852678958276</v>
      </c>
      <c r="AE42" s="97">
        <v>11.883124156409618</v>
      </c>
      <c r="AF42" s="97">
        <v>10.266080021122685</v>
      </c>
      <c r="AG42" s="97">
        <v>10.209089948805357</v>
      </c>
      <c r="AH42" s="97">
        <v>9.2969313886783667</v>
      </c>
      <c r="AI42" s="97">
        <v>10.243885401052609</v>
      </c>
      <c r="AJ42" s="97">
        <v>10.590352811660367</v>
      </c>
      <c r="AK42" s="97">
        <v>10.648674445001127</v>
      </c>
      <c r="AL42" s="97">
        <v>10.534833213688437</v>
      </c>
      <c r="AM42" s="97">
        <v>10.425362921520822</v>
      </c>
      <c r="AN42" s="97">
        <v>10.320295114558695</v>
      </c>
      <c r="AO42" s="97">
        <v>10.216817900839702</v>
      </c>
      <c r="AP42" s="97">
        <v>10.117253413233851</v>
      </c>
      <c r="AQ42" s="97">
        <v>10.015868219236557</v>
      </c>
      <c r="AR42" s="97">
        <v>9.9187269977107064</v>
      </c>
      <c r="AS42" s="97">
        <v>9.8236078719840005</v>
      </c>
      <c r="AT42" s="97">
        <v>9.7318515039336901</v>
      </c>
      <c r="AU42" s="97">
        <v>9.639891156219754</v>
      </c>
      <c r="AV42" s="97">
        <v>9.5511792340355921</v>
      </c>
      <c r="AW42" s="97">
        <v>9.4730050606062068</v>
      </c>
      <c r="AX42" s="97">
        <v>9.397823525987782</v>
      </c>
      <c r="AY42" s="97">
        <v>9.3230659587684794</v>
      </c>
      <c r="AZ42" s="97">
        <v>9.2499280537938944</v>
      </c>
      <c r="BA42" s="97">
        <v>9.1780384428624586</v>
      </c>
      <c r="BB42" s="97">
        <v>9.1741217240896997</v>
      </c>
      <c r="BC42" s="97">
        <v>9.1705519782224396</v>
      </c>
      <c r="BD42" s="97">
        <v>9.1668891838905946</v>
      </c>
      <c r="BE42" s="97">
        <v>9.1632092518047727</v>
      </c>
      <c r="BF42" s="97">
        <v>9.1594323592741063</v>
      </c>
      <c r="BG42" s="97">
        <v>9.1566227840423338</v>
      </c>
      <c r="BH42" s="97">
        <v>9.1537298430144052</v>
      </c>
      <c r="BI42" s="97">
        <v>9.1508276697942605</v>
      </c>
      <c r="BJ42" s="97">
        <v>9.1479231043663525</v>
      </c>
      <c r="BK42" s="97">
        <v>9.1449348762019866</v>
      </c>
      <c r="BL42" s="97">
        <v>9.1421088380875339</v>
      </c>
      <c r="BM42" s="97">
        <v>9.1392108094226767</v>
      </c>
      <c r="BN42" s="97">
        <v>9.13631046802867</v>
      </c>
      <c r="BO42" s="97">
        <v>9.1333323232181307</v>
      </c>
      <c r="BP42" s="97">
        <v>9.1305121810628087</v>
      </c>
    </row>
    <row r="43" spans="1:68" s="124" customFormat="1" ht="63.75" thickTop="1">
      <c r="A43" s="32"/>
      <c r="B43" s="32"/>
      <c r="C43" s="32"/>
      <c r="D43" s="33"/>
      <c r="E43" s="122" t="s">
        <v>15</v>
      </c>
      <c r="F43" s="59"/>
      <c r="G43" s="59" t="s">
        <v>38</v>
      </c>
      <c r="H43" s="123">
        <v>16.048890768632123</v>
      </c>
      <c r="I43" s="123">
        <v>15.573652491198056</v>
      </c>
      <c r="J43" s="123">
        <v>15.991037202251752</v>
      </c>
      <c r="K43" s="123">
        <v>15.901517059917422</v>
      </c>
      <c r="L43" s="123">
        <v>17.249403502172704</v>
      </c>
      <c r="M43" s="123">
        <v>17.700227162832061</v>
      </c>
      <c r="N43" s="123">
        <v>18.141670387974333</v>
      </c>
      <c r="O43" s="123">
        <v>17.512962822937457</v>
      </c>
      <c r="P43" s="123">
        <v>17.299286430134266</v>
      </c>
      <c r="Q43" s="123">
        <v>16.709620864692145</v>
      </c>
      <c r="R43" s="123">
        <v>15.872709715302122</v>
      </c>
      <c r="S43" s="123">
        <v>15.006826420581943</v>
      </c>
      <c r="T43" s="123">
        <v>23.229532280904419</v>
      </c>
      <c r="U43" s="123">
        <v>19.993754172302936</v>
      </c>
      <c r="V43" s="123">
        <v>18.31210001674831</v>
      </c>
      <c r="W43" s="123">
        <v>16.984463468141488</v>
      </c>
      <c r="X43" s="123">
        <v>15.819375570359526</v>
      </c>
      <c r="Y43" s="123">
        <v>14.543466568311647</v>
      </c>
      <c r="Z43" s="123">
        <v>13.944692534858069</v>
      </c>
      <c r="AA43" s="123">
        <v>12.384406388786868</v>
      </c>
      <c r="AB43" s="123">
        <v>11.340786245229291</v>
      </c>
      <c r="AC43" s="123">
        <v>10.500876726527435</v>
      </c>
      <c r="AD43" s="123">
        <v>11.10935178958276</v>
      </c>
      <c r="AE43" s="123">
        <v>11.666836656409618</v>
      </c>
      <c r="AF43" s="123">
        <v>10.165330021122685</v>
      </c>
      <c r="AG43" s="123">
        <v>10.053739948805356</v>
      </c>
      <c r="AH43" s="123">
        <v>9.2104813886783674</v>
      </c>
      <c r="AI43" s="123">
        <v>10.133872901052609</v>
      </c>
      <c r="AJ43" s="123">
        <v>10.480340311660367</v>
      </c>
      <c r="AK43" s="123">
        <v>10.538661945001127</v>
      </c>
      <c r="AL43" s="123">
        <v>10.424820713688437</v>
      </c>
      <c r="AM43" s="123">
        <v>10.315350421520822</v>
      </c>
      <c r="AN43" s="123">
        <v>10.210282614558695</v>
      </c>
      <c r="AO43" s="123">
        <v>10.106805400839702</v>
      </c>
      <c r="AP43" s="123">
        <v>10.007240913233851</v>
      </c>
      <c r="AQ43" s="123">
        <v>9.9058557192365573</v>
      </c>
      <c r="AR43" s="123">
        <v>9.8087144977107066</v>
      </c>
      <c r="AS43" s="123">
        <v>9.7135953719840007</v>
      </c>
      <c r="AT43" s="123">
        <v>9.6218390039336903</v>
      </c>
      <c r="AU43" s="123">
        <v>9.5298786562197542</v>
      </c>
      <c r="AV43" s="123">
        <v>9.4411667340355923</v>
      </c>
      <c r="AW43" s="123">
        <v>9.362992560606207</v>
      </c>
      <c r="AX43" s="123">
        <v>9.2878110259877822</v>
      </c>
      <c r="AY43" s="123">
        <v>9.2130534587684796</v>
      </c>
      <c r="AZ43" s="123">
        <v>9.1399155537938945</v>
      </c>
      <c r="BA43" s="123">
        <v>9.0680259428624588</v>
      </c>
      <c r="BB43" s="123">
        <v>9.0641092240896999</v>
      </c>
      <c r="BC43" s="123">
        <v>9.0605394782224398</v>
      </c>
      <c r="BD43" s="123">
        <v>9.0568766838905947</v>
      </c>
      <c r="BE43" s="123">
        <v>9.0531967518047729</v>
      </c>
      <c r="BF43" s="123">
        <v>9.0494198592741064</v>
      </c>
      <c r="BG43" s="123">
        <v>9.0466102840423339</v>
      </c>
      <c r="BH43" s="123">
        <v>9.0437173430144053</v>
      </c>
      <c r="BI43" s="123">
        <v>9.0408151697942607</v>
      </c>
      <c r="BJ43" s="123">
        <v>9.0379106043663526</v>
      </c>
      <c r="BK43" s="123">
        <v>9.0349223762019868</v>
      </c>
      <c r="BL43" s="123">
        <v>9.0320963380875341</v>
      </c>
      <c r="BM43" s="123">
        <v>9.0291983094226769</v>
      </c>
      <c r="BN43" s="123">
        <v>9.0262979680286701</v>
      </c>
      <c r="BO43" s="123">
        <v>9.0233198232181309</v>
      </c>
      <c r="BP43" s="123">
        <v>9.0204996810628089</v>
      </c>
    </row>
    <row r="44" spans="1:68" s="124" customFormat="1" ht="48" thickBot="1">
      <c r="A44" s="32"/>
      <c r="B44" s="32"/>
      <c r="C44" s="32"/>
      <c r="D44" s="33"/>
      <c r="E44" s="125" t="s">
        <v>16</v>
      </c>
      <c r="F44" s="81"/>
      <c r="G44" s="81" t="s">
        <v>38</v>
      </c>
      <c r="H44" s="127">
        <v>11.735912499999996</v>
      </c>
      <c r="I44" s="127">
        <v>11.735912499999996</v>
      </c>
      <c r="J44" s="127">
        <v>11.735912499999996</v>
      </c>
      <c r="K44" s="127">
        <v>11.735912499999996</v>
      </c>
      <c r="L44" s="127">
        <v>11.735912499999996</v>
      </c>
      <c r="M44" s="127">
        <v>11.735912499999996</v>
      </c>
      <c r="N44" s="127">
        <v>11.735912499999996</v>
      </c>
      <c r="O44" s="127">
        <v>7.4481874999999986</v>
      </c>
      <c r="P44" s="127">
        <v>6.4972374999999998</v>
      </c>
      <c r="Q44" s="127">
        <v>6.9109624999999992</v>
      </c>
      <c r="R44" s="127">
        <v>4.694137500000001</v>
      </c>
      <c r="S44" s="127">
        <v>1.6245125000000002</v>
      </c>
      <c r="T44" s="127">
        <v>0.92625000000000002</v>
      </c>
      <c r="U44" s="127">
        <v>0.81899999999999973</v>
      </c>
      <c r="V44" s="127">
        <v>0.55233749999999993</v>
      </c>
      <c r="W44" s="127">
        <v>0.56371249999999995</v>
      </c>
      <c r="X44" s="127">
        <v>0.41242499999999993</v>
      </c>
      <c r="Y44" s="127">
        <v>0.4837625000000001</v>
      </c>
      <c r="Z44" s="127">
        <v>0.28226249999999997</v>
      </c>
      <c r="AA44" s="127">
        <v>0.2717</v>
      </c>
      <c r="AB44" s="127">
        <v>0.20864999999999997</v>
      </c>
      <c r="AC44" s="127">
        <v>0.18687499999999999</v>
      </c>
      <c r="AD44" s="127">
        <v>0.149175</v>
      </c>
      <c r="AE44" s="127">
        <v>0.21628749999999994</v>
      </c>
      <c r="AF44" s="127">
        <v>0.10074999999999999</v>
      </c>
      <c r="AG44" s="127">
        <v>0.15534999999999999</v>
      </c>
      <c r="AH44" s="127">
        <v>8.6449999999999999E-2</v>
      </c>
      <c r="AI44" s="127">
        <v>0.1100125</v>
      </c>
      <c r="AJ44" s="127">
        <v>0.1100125</v>
      </c>
      <c r="AK44" s="127">
        <v>0.1100125</v>
      </c>
      <c r="AL44" s="127">
        <v>0.1100125</v>
      </c>
      <c r="AM44" s="127">
        <v>0.1100125</v>
      </c>
      <c r="AN44" s="127">
        <v>0.1100125</v>
      </c>
      <c r="AO44" s="127">
        <v>0.1100125</v>
      </c>
      <c r="AP44" s="127">
        <v>0.1100125</v>
      </c>
      <c r="AQ44" s="127">
        <v>0.1100125</v>
      </c>
      <c r="AR44" s="127">
        <v>0.1100125</v>
      </c>
      <c r="AS44" s="127">
        <v>0.1100125</v>
      </c>
      <c r="AT44" s="127">
        <v>0.1100125</v>
      </c>
      <c r="AU44" s="127">
        <v>0.1100125</v>
      </c>
      <c r="AV44" s="127">
        <v>0.1100125</v>
      </c>
      <c r="AW44" s="127">
        <v>0.1100125</v>
      </c>
      <c r="AX44" s="127">
        <v>0.1100125</v>
      </c>
      <c r="AY44" s="127">
        <v>0.1100125</v>
      </c>
      <c r="AZ44" s="127">
        <v>0.1100125</v>
      </c>
      <c r="BA44" s="127">
        <v>0.1100125</v>
      </c>
      <c r="BB44" s="127">
        <v>0.1100125</v>
      </c>
      <c r="BC44" s="127">
        <v>0.1100125</v>
      </c>
      <c r="BD44" s="127">
        <v>0.1100125</v>
      </c>
      <c r="BE44" s="127">
        <v>0.1100125</v>
      </c>
      <c r="BF44" s="127">
        <v>0.1100125</v>
      </c>
      <c r="BG44" s="127">
        <v>0.1100125</v>
      </c>
      <c r="BH44" s="127">
        <v>0.1100125</v>
      </c>
      <c r="BI44" s="127">
        <v>0.1100125</v>
      </c>
      <c r="BJ44" s="127">
        <v>0.1100125</v>
      </c>
      <c r="BK44" s="127">
        <v>0.1100125</v>
      </c>
      <c r="BL44" s="127">
        <v>0.1100125</v>
      </c>
      <c r="BM44" s="127">
        <v>0.1100125</v>
      </c>
      <c r="BN44" s="127">
        <v>0.1100125</v>
      </c>
      <c r="BO44" s="127">
        <v>0.1100125</v>
      </c>
      <c r="BP44" s="127">
        <v>0.1100125</v>
      </c>
    </row>
    <row r="45" spans="1:68" s="128" customFormat="1" ht="63.75" thickBot="1">
      <c r="C45" s="129"/>
      <c r="D45" s="129"/>
      <c r="E45" s="130" t="s">
        <v>17</v>
      </c>
      <c r="F45" s="132" t="s">
        <v>4</v>
      </c>
      <c r="G45" s="115" t="s">
        <v>38</v>
      </c>
      <c r="H45" s="102">
        <v>2941.5458337535279</v>
      </c>
      <c r="I45" s="102">
        <v>2917.2476766023665</v>
      </c>
      <c r="J45" s="102">
        <v>2893.6208942708245</v>
      </c>
      <c r="K45" s="102">
        <v>2842.2194026926272</v>
      </c>
      <c r="L45" s="102">
        <v>2782.6016514976332</v>
      </c>
      <c r="M45" s="102">
        <v>2750.0276331494106</v>
      </c>
      <c r="N45" s="102">
        <v>2711.267629324544</v>
      </c>
      <c r="O45" s="102">
        <v>2676.4734624834155</v>
      </c>
      <c r="P45" s="102">
        <v>2624.6080734319721</v>
      </c>
      <c r="Q45" s="102">
        <v>2591.5104794683211</v>
      </c>
      <c r="R45" s="102">
        <v>2556.1417376866721</v>
      </c>
      <c r="S45" s="102">
        <v>2490.4139645462533</v>
      </c>
      <c r="T45" s="102">
        <v>2419.5612940414444</v>
      </c>
      <c r="U45" s="102">
        <v>2366.6235251791732</v>
      </c>
      <c r="V45" s="102">
        <v>2320.9761368634481</v>
      </c>
      <c r="W45" s="102">
        <v>2279.5816896267479</v>
      </c>
      <c r="X45" s="102">
        <v>2210.5144938719036</v>
      </c>
      <c r="Y45" s="102">
        <v>2149.3508326918454</v>
      </c>
      <c r="Z45" s="102">
        <v>2099.7317558574941</v>
      </c>
      <c r="AA45" s="102">
        <v>1997.438896435769</v>
      </c>
      <c r="AB45" s="102">
        <v>1953.642118922691</v>
      </c>
      <c r="AC45" s="102">
        <v>1908.0926687680765</v>
      </c>
      <c r="AD45" s="102">
        <v>1855.493676933939</v>
      </c>
      <c r="AE45" s="102">
        <v>1811.2810464553127</v>
      </c>
      <c r="AF45" s="102">
        <v>1779.3698725844342</v>
      </c>
      <c r="AG45" s="102">
        <v>1749.4695295150652</v>
      </c>
      <c r="AH45" s="102">
        <v>1714.1858984769751</v>
      </c>
      <c r="AI45" s="102">
        <v>1648.1862488919714</v>
      </c>
      <c r="AJ45" s="102">
        <v>1628.5276168310299</v>
      </c>
      <c r="AK45" s="102">
        <v>1609.4972278037881</v>
      </c>
      <c r="AL45" s="102">
        <v>1606.711557249406</v>
      </c>
      <c r="AM45" s="102">
        <v>1584.3625328881174</v>
      </c>
      <c r="AN45" s="102">
        <v>1578.2985722884459</v>
      </c>
      <c r="AO45" s="102">
        <v>1574.3805778351743</v>
      </c>
      <c r="AP45" s="102">
        <v>1571.0357618123853</v>
      </c>
      <c r="AQ45" s="102">
        <v>1565.4206397595647</v>
      </c>
      <c r="AR45" s="102">
        <v>1560.4695168979856</v>
      </c>
      <c r="AS45" s="102">
        <v>1555.2459760551153</v>
      </c>
      <c r="AT45" s="102">
        <v>1550.7347064858218</v>
      </c>
      <c r="AU45" s="102">
        <v>1544.0272531176131</v>
      </c>
      <c r="AV45" s="102">
        <v>1538.0257595533772</v>
      </c>
      <c r="AW45" s="102">
        <v>1528.7277937506519</v>
      </c>
      <c r="AX45" s="102">
        <v>1520.160920897981</v>
      </c>
      <c r="AY45" s="102">
        <v>1509.4552042576315</v>
      </c>
      <c r="AZ45" s="102">
        <v>1499.4998903951373</v>
      </c>
      <c r="BA45" s="102">
        <v>1489.349225244797</v>
      </c>
      <c r="BB45" s="102">
        <v>1480.0761910604601</v>
      </c>
      <c r="BC45" s="102">
        <v>1468.7643535138691</v>
      </c>
      <c r="BD45" s="102">
        <v>1458.2294831732245</v>
      </c>
      <c r="BE45" s="102">
        <v>1447.556966906737</v>
      </c>
      <c r="BF45" s="102">
        <v>1437.6710979915213</v>
      </c>
      <c r="BG45" s="102">
        <v>1425.8388442284445</v>
      </c>
      <c r="BH45" s="102">
        <v>1414.8375312823644</v>
      </c>
      <c r="BI45" s="102">
        <v>1403.7861566935312</v>
      </c>
      <c r="BJ45" s="102">
        <v>1393.5765273265924</v>
      </c>
      <c r="BK45" s="102">
        <v>1381.6274359937552</v>
      </c>
      <c r="BL45" s="102">
        <v>1370.5434106079942</v>
      </c>
      <c r="BM45" s="102">
        <v>1359.4853713565431</v>
      </c>
      <c r="BN45" s="102">
        <v>1349.2934469759084</v>
      </c>
      <c r="BO45" s="102">
        <v>1337.4550615111955</v>
      </c>
      <c r="BP45" s="102">
        <v>1326.4676785419936</v>
      </c>
    </row>
    <row r="46" spans="1:68" s="128" customFormat="1" ht="63.75" thickTop="1">
      <c r="C46" s="133"/>
      <c r="D46" s="129"/>
      <c r="E46" s="134" t="s">
        <v>18</v>
      </c>
      <c r="F46" s="135"/>
      <c r="G46" s="78" t="s">
        <v>38</v>
      </c>
      <c r="H46" s="136">
        <v>2649.4597569324915</v>
      </c>
      <c r="I46" s="136">
        <v>2622.9460638481228</v>
      </c>
      <c r="J46" s="136">
        <v>2604.2410089551972</v>
      </c>
      <c r="K46" s="136">
        <v>2558.9537552917582</v>
      </c>
      <c r="L46" s="136">
        <v>2508.400450781116</v>
      </c>
      <c r="M46" s="136">
        <v>2470.7663314191377</v>
      </c>
      <c r="N46" s="136">
        <v>2435.8632381679108</v>
      </c>
      <c r="O46" s="136">
        <v>2400.9341579612687</v>
      </c>
      <c r="P46" s="136">
        <v>2349.4998284667727</v>
      </c>
      <c r="Q46" s="136">
        <v>2315.281964603601</v>
      </c>
      <c r="R46" s="136">
        <v>2279.5821727477723</v>
      </c>
      <c r="S46" s="136">
        <v>2214.3913852034034</v>
      </c>
      <c r="T46" s="136">
        <v>2157.4001107737245</v>
      </c>
      <c r="U46" s="136">
        <v>2112.3152559425685</v>
      </c>
      <c r="V46" s="136">
        <v>2067.7572196115607</v>
      </c>
      <c r="W46" s="136">
        <v>2003.6011649166128</v>
      </c>
      <c r="X46" s="136">
        <v>1963.8462655222422</v>
      </c>
      <c r="Y46" s="136">
        <v>1912.5780382107084</v>
      </c>
      <c r="Z46" s="136">
        <v>1877.6486481976779</v>
      </c>
      <c r="AA46" s="136">
        <v>1818.7136161847534</v>
      </c>
      <c r="AB46" s="136">
        <v>1778.6430072208689</v>
      </c>
      <c r="AC46" s="136">
        <v>1736.3194784490261</v>
      </c>
      <c r="AD46" s="136">
        <v>1693.0160436368531</v>
      </c>
      <c r="AE46" s="136">
        <v>1661.4730082059434</v>
      </c>
      <c r="AF46" s="136">
        <v>1622.5277854011417</v>
      </c>
      <c r="AG46" s="136">
        <v>1586.8562487085496</v>
      </c>
      <c r="AH46" s="136">
        <v>1562.9455361696255</v>
      </c>
      <c r="AI46" s="136">
        <v>1507.8306698517879</v>
      </c>
      <c r="AJ46" s="136">
        <v>1488.4447611188464</v>
      </c>
      <c r="AK46" s="136">
        <v>1469.5902588756046</v>
      </c>
      <c r="AL46" s="136">
        <v>1467.2035040030792</v>
      </c>
      <c r="AM46" s="136">
        <v>1445.2652391658016</v>
      </c>
      <c r="AN46" s="136">
        <v>1439.6028089142089</v>
      </c>
      <c r="AO46" s="136">
        <v>1436.086649839767</v>
      </c>
      <c r="AP46" s="136">
        <v>1433.1371176400833</v>
      </c>
      <c r="AQ46" s="136">
        <v>1427.93231901029</v>
      </c>
      <c r="AR46" s="136">
        <v>1423.3848357951906</v>
      </c>
      <c r="AS46" s="136">
        <v>1418.5654292903168</v>
      </c>
      <c r="AT46" s="136">
        <v>1414.4516926244205</v>
      </c>
      <c r="AU46" s="136">
        <v>1408.156361685624</v>
      </c>
      <c r="AV46" s="136">
        <v>1402.5603684060875</v>
      </c>
      <c r="AW46" s="136">
        <v>1393.7910706791665</v>
      </c>
      <c r="AX46" s="136">
        <v>1385.7463958199596</v>
      </c>
      <c r="AY46" s="136">
        <v>1375.5770806360756</v>
      </c>
      <c r="AZ46" s="136">
        <v>1366.1516620968846</v>
      </c>
      <c r="BA46" s="136">
        <v>1356.5312569843634</v>
      </c>
      <c r="BB46" s="136">
        <v>1347.6487312957827</v>
      </c>
      <c r="BC46" s="136">
        <v>1336.7411382285111</v>
      </c>
      <c r="BD46" s="136">
        <v>1326.604096992703</v>
      </c>
      <c r="BE46" s="136">
        <v>1316.3296668115297</v>
      </c>
      <c r="BF46" s="136">
        <v>1306.8356008921387</v>
      </c>
      <c r="BG46" s="136">
        <v>1295.4484309304871</v>
      </c>
      <c r="BH46" s="136">
        <v>1284.8858360018794</v>
      </c>
      <c r="BI46" s="136">
        <v>1274.2732728939814</v>
      </c>
      <c r="BJ46" s="136">
        <v>1264.5025061442077</v>
      </c>
      <c r="BK46" s="136">
        <v>1252.9860514431309</v>
      </c>
      <c r="BL46" s="136">
        <v>1242.3471267062439</v>
      </c>
      <c r="BM46" s="136">
        <v>1231.7279113784366</v>
      </c>
      <c r="BN46" s="136">
        <v>1221.9747619874654</v>
      </c>
      <c r="BO46" s="136">
        <v>1210.5690718849321</v>
      </c>
      <c r="BP46" s="136">
        <v>1200.0263982945321</v>
      </c>
    </row>
    <row r="47" spans="1:68" s="128" customFormat="1" ht="63.75" thickBot="1">
      <c r="C47" s="133"/>
      <c r="D47" s="129"/>
      <c r="E47" s="137" t="s">
        <v>19</v>
      </c>
      <c r="F47" s="138"/>
      <c r="G47" s="81" t="s">
        <v>38</v>
      </c>
      <c r="H47" s="139">
        <v>292.08607682103622</v>
      </c>
      <c r="I47" s="139">
        <v>294.30161275424382</v>
      </c>
      <c r="J47" s="139">
        <v>289.37988531562729</v>
      </c>
      <c r="K47" s="139">
        <v>283.26564740086906</v>
      </c>
      <c r="L47" s="139">
        <v>274.20120071651706</v>
      </c>
      <c r="M47" s="139">
        <v>279.26130173027309</v>
      </c>
      <c r="N47" s="139">
        <v>275.40439115663327</v>
      </c>
      <c r="O47" s="139">
        <v>275.53930452214678</v>
      </c>
      <c r="P47" s="139">
        <v>275.10824496519956</v>
      </c>
      <c r="Q47" s="139">
        <v>276.22851486472024</v>
      </c>
      <c r="R47" s="139">
        <v>276.55956493889994</v>
      </c>
      <c r="S47" s="139">
        <v>276.02257934284989</v>
      </c>
      <c r="T47" s="139">
        <v>262.16118326771988</v>
      </c>
      <c r="U47" s="139">
        <v>254.3082692366049</v>
      </c>
      <c r="V47" s="139">
        <v>253.21891725188746</v>
      </c>
      <c r="W47" s="139">
        <v>275.98052471013494</v>
      </c>
      <c r="X47" s="139">
        <v>246.66822834966132</v>
      </c>
      <c r="Y47" s="139">
        <v>236.77279448113723</v>
      </c>
      <c r="Z47" s="139">
        <v>222.08310765981619</v>
      </c>
      <c r="AA47" s="139">
        <v>178.72528025101556</v>
      </c>
      <c r="AB47" s="139">
        <v>174.99911170182213</v>
      </c>
      <c r="AC47" s="139">
        <v>171.77319031905049</v>
      </c>
      <c r="AD47" s="139">
        <v>162.4776332970859</v>
      </c>
      <c r="AE47" s="139">
        <v>149.80803824936933</v>
      </c>
      <c r="AF47" s="139">
        <v>156.84208718329245</v>
      </c>
      <c r="AG47" s="139">
        <v>162.61328080651563</v>
      </c>
      <c r="AH47" s="139">
        <v>151.24036230734953</v>
      </c>
      <c r="AI47" s="139">
        <v>140.3555790401835</v>
      </c>
      <c r="AJ47" s="139">
        <v>140.08285571218349</v>
      </c>
      <c r="AK47" s="139">
        <v>139.90696892818349</v>
      </c>
      <c r="AL47" s="139">
        <v>139.50805324632697</v>
      </c>
      <c r="AM47" s="139">
        <v>139.09729372231573</v>
      </c>
      <c r="AN47" s="139">
        <v>138.69576337423709</v>
      </c>
      <c r="AO47" s="139">
        <v>138.29392799540742</v>
      </c>
      <c r="AP47" s="139">
        <v>137.89864417230211</v>
      </c>
      <c r="AQ47" s="139">
        <v>137.48832074927455</v>
      </c>
      <c r="AR47" s="139">
        <v>137.08468110279512</v>
      </c>
      <c r="AS47" s="139">
        <v>136.68054676479841</v>
      </c>
      <c r="AT47" s="139">
        <v>136.2830138614012</v>
      </c>
      <c r="AU47" s="139">
        <v>135.87089143198915</v>
      </c>
      <c r="AV47" s="139">
        <v>135.46539114728961</v>
      </c>
      <c r="AW47" s="139">
        <v>134.93672307148529</v>
      </c>
      <c r="AX47" s="139">
        <v>134.41452507802137</v>
      </c>
      <c r="AY47" s="139">
        <v>133.87812362155583</v>
      </c>
      <c r="AZ47" s="139">
        <v>133.34822829825265</v>
      </c>
      <c r="BA47" s="139">
        <v>132.81796826043356</v>
      </c>
      <c r="BB47" s="139">
        <v>132.42745976467734</v>
      </c>
      <c r="BC47" s="139">
        <v>132.02321528535811</v>
      </c>
      <c r="BD47" s="139">
        <v>131.62538618052142</v>
      </c>
      <c r="BE47" s="139">
        <v>131.22730009520734</v>
      </c>
      <c r="BF47" s="139">
        <v>130.83549709938259</v>
      </c>
      <c r="BG47" s="139">
        <v>130.39041329795745</v>
      </c>
      <c r="BH47" s="139">
        <v>129.95169528048504</v>
      </c>
      <c r="BI47" s="139">
        <v>129.51288379954988</v>
      </c>
      <c r="BJ47" s="139">
        <v>129.07402118238471</v>
      </c>
      <c r="BK47" s="139">
        <v>128.64138455062422</v>
      </c>
      <c r="BL47" s="139">
        <v>128.19628390175035</v>
      </c>
      <c r="BM47" s="139">
        <v>127.75745997810637</v>
      </c>
      <c r="BN47" s="139">
        <v>127.31868498844305</v>
      </c>
      <c r="BO47" s="139">
        <v>126.88598962626334</v>
      </c>
      <c r="BP47" s="139">
        <v>126.44128024746155</v>
      </c>
    </row>
    <row r="48" spans="1:68">
      <c r="B48" s="36"/>
      <c r="C48" s="36"/>
      <c r="D48" s="36"/>
      <c r="E48" s="34"/>
      <c r="F48" s="35"/>
      <c r="G48" s="35"/>
      <c r="Q48" s="29"/>
      <c r="R48" s="29"/>
      <c r="S48" s="29"/>
      <c r="T48" s="29"/>
      <c r="U48" s="29"/>
      <c r="V48" s="29"/>
      <c r="W48" s="29"/>
      <c r="X48" s="29"/>
    </row>
    <row r="49" spans="1:68">
      <c r="B49" s="36"/>
      <c r="C49" s="36"/>
      <c r="D49" s="36"/>
      <c r="E49" s="34"/>
      <c r="F49" s="35"/>
      <c r="G49" s="35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</row>
    <row r="50" spans="1:68" s="141" customFormat="1">
      <c r="E50" s="34"/>
      <c r="F50" s="34"/>
      <c r="G50" s="34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</row>
    <row r="51" spans="1:68" ht="17.25" thickBot="1">
      <c r="B51" s="36"/>
      <c r="C51" s="36"/>
      <c r="D51" s="36" t="s">
        <v>8</v>
      </c>
      <c r="E51" s="34"/>
      <c r="F51" s="35"/>
      <c r="G51" s="35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</row>
    <row r="52" spans="1:68" s="87" customFormat="1" ht="15.75">
      <c r="E52" s="69" t="s">
        <v>1</v>
      </c>
      <c r="F52" s="42"/>
      <c r="G52" s="143" t="s">
        <v>2</v>
      </c>
      <c r="H52" s="90">
        <v>1990</v>
      </c>
      <c r="I52" s="90">
        <v>1991</v>
      </c>
      <c r="J52" s="90">
        <v>1992</v>
      </c>
      <c r="K52" s="90">
        <v>1993</v>
      </c>
      <c r="L52" s="90">
        <v>1994</v>
      </c>
      <c r="M52" s="90">
        <v>1995</v>
      </c>
      <c r="N52" s="90">
        <v>1996</v>
      </c>
      <c r="O52" s="90">
        <v>1997</v>
      </c>
      <c r="P52" s="90">
        <v>1998</v>
      </c>
      <c r="Q52" s="90">
        <v>1999</v>
      </c>
      <c r="R52" s="90">
        <v>2000</v>
      </c>
      <c r="S52" s="90">
        <v>2001</v>
      </c>
      <c r="T52" s="90">
        <v>2002</v>
      </c>
      <c r="U52" s="90">
        <v>2003</v>
      </c>
      <c r="V52" s="90">
        <v>2004</v>
      </c>
      <c r="W52" s="90">
        <v>2005</v>
      </c>
      <c r="X52" s="90">
        <v>2006</v>
      </c>
      <c r="Y52" s="90">
        <v>2007</v>
      </c>
      <c r="Z52" s="90">
        <v>2008</v>
      </c>
      <c r="AA52" s="90">
        <v>2009</v>
      </c>
      <c r="AB52" s="90">
        <v>2010</v>
      </c>
      <c r="AC52" s="90">
        <v>2011</v>
      </c>
      <c r="AD52" s="90">
        <v>2012</v>
      </c>
      <c r="AE52" s="90">
        <v>2013</v>
      </c>
      <c r="AF52" s="90">
        <v>2014</v>
      </c>
      <c r="AG52" s="90">
        <v>2015</v>
      </c>
      <c r="AH52" s="90">
        <v>2016</v>
      </c>
      <c r="AI52" s="90">
        <v>2017</v>
      </c>
      <c r="AJ52" s="90">
        <v>2018</v>
      </c>
      <c r="AK52" s="90">
        <v>2019</v>
      </c>
      <c r="AL52" s="90">
        <v>2020</v>
      </c>
      <c r="AM52" s="90">
        <v>2021</v>
      </c>
      <c r="AN52" s="90">
        <v>2022</v>
      </c>
      <c r="AO52" s="90">
        <v>2023</v>
      </c>
      <c r="AP52" s="90">
        <v>2024</v>
      </c>
      <c r="AQ52" s="90">
        <v>2025</v>
      </c>
      <c r="AR52" s="90">
        <v>2026</v>
      </c>
      <c r="AS52" s="90">
        <v>2027</v>
      </c>
      <c r="AT52" s="90">
        <v>2028</v>
      </c>
      <c r="AU52" s="90">
        <v>2029</v>
      </c>
      <c r="AV52" s="90">
        <v>2030</v>
      </c>
      <c r="AW52" s="90">
        <v>2031</v>
      </c>
      <c r="AX52" s="90">
        <v>2032</v>
      </c>
      <c r="AY52" s="90">
        <v>2033</v>
      </c>
      <c r="AZ52" s="90">
        <v>2034</v>
      </c>
      <c r="BA52" s="90">
        <v>2035</v>
      </c>
      <c r="BB52" s="90">
        <v>2036</v>
      </c>
      <c r="BC52" s="90">
        <v>2037</v>
      </c>
      <c r="BD52" s="90">
        <v>2038</v>
      </c>
      <c r="BE52" s="90">
        <v>2039</v>
      </c>
      <c r="BF52" s="90">
        <v>2040</v>
      </c>
      <c r="BG52" s="90">
        <v>2041</v>
      </c>
      <c r="BH52" s="90">
        <v>2042</v>
      </c>
      <c r="BI52" s="90">
        <v>2043</v>
      </c>
      <c r="BJ52" s="90">
        <v>2044</v>
      </c>
      <c r="BK52" s="90">
        <v>2045</v>
      </c>
      <c r="BL52" s="90">
        <v>2046</v>
      </c>
      <c r="BM52" s="90">
        <v>2047</v>
      </c>
      <c r="BN52" s="90">
        <v>2048</v>
      </c>
      <c r="BO52" s="90">
        <v>2049</v>
      </c>
      <c r="BP52" s="90">
        <v>2050</v>
      </c>
    </row>
    <row r="53" spans="1:68" s="87" customFormat="1" ht="63.75" thickBot="1">
      <c r="E53" s="44" t="s">
        <v>23</v>
      </c>
      <c r="F53" s="45" t="s">
        <v>4</v>
      </c>
      <c r="G53" s="144" t="s">
        <v>38</v>
      </c>
      <c r="H53" s="145">
        <v>4387.3500895810321</v>
      </c>
      <c r="I53" s="145">
        <v>4460.7065180828222</v>
      </c>
      <c r="J53" s="145">
        <v>4604.1513803673452</v>
      </c>
      <c r="K53" s="145">
        <v>4604.0987895704893</v>
      </c>
      <c r="L53" s="145">
        <v>4744.0872089677368</v>
      </c>
      <c r="M53" s="145">
        <v>4945.8527808408207</v>
      </c>
      <c r="N53" s="145">
        <v>5058.4069899842507</v>
      </c>
      <c r="O53" s="145">
        <v>5166.5006800353403</v>
      </c>
      <c r="P53" s="145">
        <v>5167.6920367170378</v>
      </c>
      <c r="Q53" s="145">
        <v>5168.8712460307315</v>
      </c>
      <c r="R53" s="145">
        <v>5131.8270226337418</v>
      </c>
      <c r="S53" s="145">
        <v>5063.1179747262304</v>
      </c>
      <c r="T53" s="145">
        <v>4820.9150009936602</v>
      </c>
      <c r="U53" s="145">
        <v>4875.3917172767187</v>
      </c>
      <c r="V53" s="145">
        <v>4880.5187799006426</v>
      </c>
      <c r="W53" s="145">
        <v>4945.3219268625235</v>
      </c>
      <c r="X53" s="145">
        <v>4795.3371333445202</v>
      </c>
      <c r="Y53" s="145">
        <v>4594.8824500586315</v>
      </c>
      <c r="Z53" s="145">
        <v>4556.1521943512525</v>
      </c>
      <c r="AA53" s="145">
        <v>4358.4850340244911</v>
      </c>
      <c r="AB53" s="145">
        <v>4275.650130529858</v>
      </c>
      <c r="AC53" s="145">
        <v>4319.64839120326</v>
      </c>
      <c r="AD53" s="145">
        <v>4280.349329509042</v>
      </c>
      <c r="AE53" s="145">
        <v>4289.6530259373676</v>
      </c>
      <c r="AF53" s="145">
        <v>4139.4682366172538</v>
      </c>
      <c r="AG53" s="145">
        <v>4187.5827889713983</v>
      </c>
      <c r="AH53" s="145">
        <v>4043.3977931056866</v>
      </c>
      <c r="AI53" s="145">
        <v>4079.5240964423119</v>
      </c>
      <c r="AJ53" s="145">
        <v>4088.4600991420962</v>
      </c>
      <c r="AK53" s="145">
        <v>4128.0413401341266</v>
      </c>
      <c r="AL53" s="145">
        <v>3982.1733806303564</v>
      </c>
      <c r="AM53" s="145">
        <v>3876.8046768592653</v>
      </c>
      <c r="AN53" s="145">
        <v>3769.6681464890112</v>
      </c>
      <c r="AO53" s="145">
        <v>3664.0092832945129</v>
      </c>
      <c r="AP53" s="145">
        <v>3562.2985396939794</v>
      </c>
      <c r="AQ53" s="145">
        <v>3460.1028794897679</v>
      </c>
      <c r="AR53" s="145">
        <v>3424.1800913475245</v>
      </c>
      <c r="AS53" s="145">
        <v>3387.7386363990909</v>
      </c>
      <c r="AT53" s="145">
        <v>3352.3265385675668</v>
      </c>
      <c r="AU53" s="145">
        <v>3313.5002474966886</v>
      </c>
      <c r="AV53" s="145">
        <v>3275.6940330345246</v>
      </c>
      <c r="AW53" s="145">
        <v>3257.717152128288</v>
      </c>
      <c r="AX53" s="145">
        <v>3240.7175371095286</v>
      </c>
      <c r="AY53" s="145">
        <v>3220.4915448132824</v>
      </c>
      <c r="AZ53" s="145">
        <v>3201.3221960813585</v>
      </c>
      <c r="BA53" s="145">
        <v>3181.8123333914145</v>
      </c>
      <c r="BB53" s="145">
        <v>3163.2059583617734</v>
      </c>
      <c r="BC53" s="145">
        <v>3141.5283964207119</v>
      </c>
      <c r="BD53" s="145">
        <v>3120.9607390685501</v>
      </c>
      <c r="BE53" s="145">
        <v>3100.1532041801938</v>
      </c>
      <c r="BF53" s="145">
        <v>3080.4801605749572</v>
      </c>
      <c r="BG53" s="145">
        <v>3058.1386696457585</v>
      </c>
      <c r="BH53" s="145">
        <v>3037.0086046481638</v>
      </c>
      <c r="BI53" s="145">
        <v>3015.7913718268769</v>
      </c>
      <c r="BJ53" s="145">
        <v>2994.9290867234531</v>
      </c>
      <c r="BK53" s="145">
        <v>2974.1351483351723</v>
      </c>
      <c r="BL53" s="145">
        <v>2951.9852623958086</v>
      </c>
      <c r="BM53" s="145">
        <v>2930.7562841473596</v>
      </c>
      <c r="BN53" s="145">
        <v>2909.9623251558628</v>
      </c>
      <c r="BO53" s="145">
        <v>2889.2943900398377</v>
      </c>
      <c r="BP53" s="145">
        <v>2867.3427118240029</v>
      </c>
    </row>
    <row r="54" spans="1:68" s="32" customFormat="1" ht="33" thickTop="1" thickBot="1">
      <c r="B54" s="33"/>
      <c r="C54" s="36"/>
      <c r="D54" s="36"/>
      <c r="E54" s="47" t="s">
        <v>21</v>
      </c>
      <c r="F54" s="48" t="s">
        <v>4</v>
      </c>
      <c r="G54" s="93" t="s">
        <v>38</v>
      </c>
      <c r="H54" s="94">
        <v>381.42489034365371</v>
      </c>
      <c r="I54" s="94">
        <v>393.4009513629448</v>
      </c>
      <c r="J54" s="94">
        <v>394.24870138803556</v>
      </c>
      <c r="K54" s="94">
        <v>396.40997156846794</v>
      </c>
      <c r="L54" s="94">
        <v>403.042474076335</v>
      </c>
      <c r="M54" s="94">
        <v>420.50215927906282</v>
      </c>
      <c r="N54" s="94">
        <v>427.85187570574772</v>
      </c>
      <c r="O54" s="94">
        <v>446.54502095243168</v>
      </c>
      <c r="P54" s="94">
        <v>461.74873733291912</v>
      </c>
      <c r="Q54" s="94">
        <v>467.162105020578</v>
      </c>
      <c r="R54" s="94">
        <v>493.98579608289674</v>
      </c>
      <c r="S54" s="94">
        <v>507.21296727115288</v>
      </c>
      <c r="T54" s="94">
        <v>405.56481685480861</v>
      </c>
      <c r="U54" s="94">
        <v>398.9969972141584</v>
      </c>
      <c r="V54" s="94">
        <v>387.00613859190037</v>
      </c>
      <c r="W54" s="94">
        <v>382.71782466704934</v>
      </c>
      <c r="X54" s="94">
        <v>381.22716651552543</v>
      </c>
      <c r="Y54" s="94">
        <v>363.91228522273286</v>
      </c>
      <c r="Z54" s="94">
        <v>367.67078546194944</v>
      </c>
      <c r="AA54" s="94">
        <v>340.47380202686668</v>
      </c>
      <c r="AB54" s="94">
        <v>336.70974704219384</v>
      </c>
      <c r="AC54" s="94">
        <v>330.7585134453351</v>
      </c>
      <c r="AD54" s="94">
        <v>349.22734682378598</v>
      </c>
      <c r="AE54" s="94">
        <v>337.87899589351701</v>
      </c>
      <c r="AF54" s="94">
        <v>338.00365382294808</v>
      </c>
      <c r="AG54" s="94">
        <v>322.69043502262264</v>
      </c>
      <c r="AH54" s="94">
        <v>360.78776400046263</v>
      </c>
      <c r="AI54" s="94">
        <v>365.93626505946224</v>
      </c>
      <c r="AJ54" s="94">
        <v>343.78721945181286</v>
      </c>
      <c r="AK54" s="94">
        <v>347.48371102197018</v>
      </c>
      <c r="AL54" s="94">
        <v>350.40273258407569</v>
      </c>
      <c r="AM54" s="94">
        <v>353.51059652499299</v>
      </c>
      <c r="AN54" s="94">
        <v>357.12115434273392</v>
      </c>
      <c r="AO54" s="94">
        <v>360.52086212124982</v>
      </c>
      <c r="AP54" s="94">
        <v>364.54432467985487</v>
      </c>
      <c r="AQ54" s="94">
        <v>366.71143502537279</v>
      </c>
      <c r="AR54" s="94">
        <v>369.5666978158626</v>
      </c>
      <c r="AS54" s="94">
        <v>372.22096053597033</v>
      </c>
      <c r="AT54" s="94">
        <v>375.5572235588179</v>
      </c>
      <c r="AU54" s="94">
        <v>376.93645877142973</v>
      </c>
      <c r="AV54" s="94">
        <v>378.99249338303997</v>
      </c>
      <c r="AW54" s="94">
        <v>382.75123321989082</v>
      </c>
      <c r="AX54" s="94">
        <v>387.20351978542709</v>
      </c>
      <c r="AY54" s="94">
        <v>389.70872440356999</v>
      </c>
      <c r="AZ54" s="94">
        <v>392.96649438115975</v>
      </c>
      <c r="BA54" s="94">
        <v>396.0780778490618</v>
      </c>
      <c r="BB54" s="94">
        <v>393.9541633717248</v>
      </c>
      <c r="BC54" s="94">
        <v>389.93542382027846</v>
      </c>
      <c r="BD54" s="94">
        <v>386.79959183952485</v>
      </c>
      <c r="BE54" s="94">
        <v>383.62965151582108</v>
      </c>
      <c r="BF54" s="94">
        <v>381.3245546102055</v>
      </c>
      <c r="BG54" s="94">
        <v>377.25071837053542</v>
      </c>
      <c r="BH54" s="94">
        <v>374.05235491921928</v>
      </c>
      <c r="BI54" s="94">
        <v>370.84169512555161</v>
      </c>
      <c r="BJ54" s="94">
        <v>367.62420307591771</v>
      </c>
      <c r="BK54" s="94">
        <v>365.26287042491282</v>
      </c>
      <c r="BL54" s="94">
        <v>361.18780203525046</v>
      </c>
      <c r="BM54" s="94">
        <v>357.97530437580957</v>
      </c>
      <c r="BN54" s="94">
        <v>354.76953559570296</v>
      </c>
      <c r="BO54" s="94">
        <v>352.3995525223425</v>
      </c>
      <c r="BP54" s="94">
        <v>348.37759980284994</v>
      </c>
    </row>
    <row r="55" spans="1:68" s="87" customFormat="1" ht="18" thickBot="1">
      <c r="E55" s="50" t="s">
        <v>22</v>
      </c>
      <c r="F55" s="51" t="s">
        <v>4</v>
      </c>
      <c r="G55" s="146" t="s">
        <v>38</v>
      </c>
      <c r="H55" s="147">
        <v>4005.9251992373784</v>
      </c>
      <c r="I55" s="147">
        <v>4067.3055667198778</v>
      </c>
      <c r="J55" s="147">
        <v>4209.9026789793097</v>
      </c>
      <c r="K55" s="147">
        <v>4207.6888180020214</v>
      </c>
      <c r="L55" s="147">
        <v>4341.0447348914022</v>
      </c>
      <c r="M55" s="147">
        <v>4525.3506215617581</v>
      </c>
      <c r="N55" s="147">
        <v>4630.5551142785025</v>
      </c>
      <c r="O55" s="147">
        <v>4719.9556590829088</v>
      </c>
      <c r="P55" s="147">
        <v>4705.9432993841183</v>
      </c>
      <c r="Q55" s="147">
        <v>4701.7091410101539</v>
      </c>
      <c r="R55" s="147">
        <v>4637.841226550845</v>
      </c>
      <c r="S55" s="147">
        <v>4555.9050074550778</v>
      </c>
      <c r="T55" s="147">
        <v>4415.3501841388515</v>
      </c>
      <c r="U55" s="147">
        <v>4476.3947200625607</v>
      </c>
      <c r="V55" s="147">
        <v>4493.5126413087419</v>
      </c>
      <c r="W55" s="147">
        <v>4562.6041021954743</v>
      </c>
      <c r="X55" s="147">
        <v>4414.1099668289944</v>
      </c>
      <c r="Y55" s="147">
        <v>4230.9701648358987</v>
      </c>
      <c r="Z55" s="147">
        <v>4188.4814088893036</v>
      </c>
      <c r="AA55" s="147">
        <v>4018.0112319976242</v>
      </c>
      <c r="AB55" s="147">
        <v>3938.9403834876639</v>
      </c>
      <c r="AC55" s="147">
        <v>3988.8898777579252</v>
      </c>
      <c r="AD55" s="147">
        <v>3931.1219826852557</v>
      </c>
      <c r="AE55" s="147">
        <v>3951.7740300438509</v>
      </c>
      <c r="AF55" s="147">
        <v>3801.4645827943059</v>
      </c>
      <c r="AG55" s="147">
        <v>3864.892353948776</v>
      </c>
      <c r="AH55" s="147">
        <v>3682.6100291052239</v>
      </c>
      <c r="AI55" s="147">
        <v>3713.5878313828498</v>
      </c>
      <c r="AJ55" s="147">
        <v>3744.6728796902835</v>
      </c>
      <c r="AK55" s="147">
        <v>3780.5576291121565</v>
      </c>
      <c r="AL55" s="147">
        <v>3631.7706480462807</v>
      </c>
      <c r="AM55" s="147">
        <v>3523.2940803342722</v>
      </c>
      <c r="AN55" s="147">
        <v>3412.5469921462773</v>
      </c>
      <c r="AO55" s="147">
        <v>3303.4884211732633</v>
      </c>
      <c r="AP55" s="147">
        <v>3197.7542150141244</v>
      </c>
      <c r="AQ55" s="147">
        <v>3093.3914444643951</v>
      </c>
      <c r="AR55" s="147">
        <v>3054.613393531662</v>
      </c>
      <c r="AS55" s="147">
        <v>3015.5176758631205</v>
      </c>
      <c r="AT55" s="147">
        <v>2976.7693150087489</v>
      </c>
      <c r="AU55" s="147">
        <v>2936.5637887252587</v>
      </c>
      <c r="AV55" s="147">
        <v>2896.7015396514848</v>
      </c>
      <c r="AW55" s="147">
        <v>2874.9659189083973</v>
      </c>
      <c r="AX55" s="147">
        <v>2853.5140173241016</v>
      </c>
      <c r="AY55" s="147">
        <v>2830.7828204097123</v>
      </c>
      <c r="AZ55" s="147">
        <v>2808.3557017001986</v>
      </c>
      <c r="BA55" s="147">
        <v>2785.7342555423529</v>
      </c>
      <c r="BB55" s="147">
        <v>2769.2517949900484</v>
      </c>
      <c r="BC55" s="147">
        <v>2751.5929726004333</v>
      </c>
      <c r="BD55" s="147">
        <v>2734.1611472290251</v>
      </c>
      <c r="BE55" s="147">
        <v>2716.5235526643728</v>
      </c>
      <c r="BF55" s="147">
        <v>2699.1556059647519</v>
      </c>
      <c r="BG55" s="147">
        <v>2680.8879512752228</v>
      </c>
      <c r="BH55" s="147">
        <v>2662.9562497289444</v>
      </c>
      <c r="BI55" s="147">
        <v>2644.9496767013252</v>
      </c>
      <c r="BJ55" s="147">
        <v>2627.3048836475355</v>
      </c>
      <c r="BK55" s="147">
        <v>2608.8722779102595</v>
      </c>
      <c r="BL55" s="147">
        <v>2590.797460360558</v>
      </c>
      <c r="BM55" s="147">
        <v>2572.7809797715499</v>
      </c>
      <c r="BN55" s="147">
        <v>2555.1927895601598</v>
      </c>
      <c r="BO55" s="147">
        <v>2536.894837517495</v>
      </c>
      <c r="BP55" s="147">
        <v>2518.9651120211529</v>
      </c>
    </row>
    <row r="56" spans="1:68" s="87" customFormat="1" ht="64.5" thickTop="1" thickBot="1">
      <c r="E56" s="148" t="s">
        <v>12</v>
      </c>
      <c r="F56" s="149" t="s">
        <v>4</v>
      </c>
      <c r="G56" s="75" t="s">
        <v>38</v>
      </c>
      <c r="H56" s="150">
        <v>180.77301123167689</v>
      </c>
      <c r="I56" s="150">
        <v>178.81026095045317</v>
      </c>
      <c r="J56" s="150">
        <v>179.19508767688146</v>
      </c>
      <c r="K56" s="150">
        <v>179.61707267777589</v>
      </c>
      <c r="L56" s="150">
        <v>178.7359444015209</v>
      </c>
      <c r="M56" s="150">
        <v>179.14048654083396</v>
      </c>
      <c r="N56" s="150">
        <v>179.59007165708573</v>
      </c>
      <c r="O56" s="150">
        <v>180.43075126208575</v>
      </c>
      <c r="P56" s="150">
        <v>179.48392153004573</v>
      </c>
      <c r="Q56" s="150">
        <v>180.22910581622574</v>
      </c>
      <c r="R56" s="150">
        <v>181.17658912484575</v>
      </c>
      <c r="S56" s="150">
        <v>182.83749062888572</v>
      </c>
      <c r="T56" s="150">
        <v>231.96460762769144</v>
      </c>
      <c r="U56" s="150">
        <v>272.69338107701998</v>
      </c>
      <c r="V56" s="150">
        <v>281.51320856278971</v>
      </c>
      <c r="W56" s="150">
        <v>318.97613267156828</v>
      </c>
      <c r="X56" s="150">
        <v>329.29787042613526</v>
      </c>
      <c r="Y56" s="150">
        <v>318.00047195240342</v>
      </c>
      <c r="Z56" s="150">
        <v>357.47969899042818</v>
      </c>
      <c r="AA56" s="150">
        <v>354.29684731500112</v>
      </c>
      <c r="AB56" s="150">
        <v>309.17131801358909</v>
      </c>
      <c r="AC56" s="150">
        <v>341.90539587619293</v>
      </c>
      <c r="AD56" s="150">
        <v>338.45875805802001</v>
      </c>
      <c r="AE56" s="150">
        <v>334.66790973778376</v>
      </c>
      <c r="AF56" s="150">
        <v>333.14414356354251</v>
      </c>
      <c r="AG56" s="150">
        <v>339.5267782397658</v>
      </c>
      <c r="AH56" s="150">
        <v>343.26343807085618</v>
      </c>
      <c r="AI56" s="150">
        <v>298.16583086143413</v>
      </c>
      <c r="AJ56" s="150">
        <v>295.60968695784192</v>
      </c>
      <c r="AK56" s="150">
        <v>294.82236976584193</v>
      </c>
      <c r="AL56" s="150">
        <v>294.90255594044083</v>
      </c>
      <c r="AM56" s="150">
        <v>294.75302099674803</v>
      </c>
      <c r="AN56" s="150">
        <v>294.58296719513208</v>
      </c>
      <c r="AO56" s="150">
        <v>294.39962279081516</v>
      </c>
      <c r="AP56" s="150">
        <v>294.24469222734052</v>
      </c>
      <c r="AQ56" s="150">
        <v>294.01903070633347</v>
      </c>
      <c r="AR56" s="150">
        <v>293.82266504587062</v>
      </c>
      <c r="AS56" s="150">
        <v>293.62267741904782</v>
      </c>
      <c r="AT56" s="150">
        <v>293.4517802256521</v>
      </c>
      <c r="AU56" s="150">
        <v>293.21258791519733</v>
      </c>
      <c r="AV56" s="150">
        <v>293.00272232818958</v>
      </c>
      <c r="AW56" s="150">
        <v>292.84949443348563</v>
      </c>
      <c r="AX56" s="150">
        <v>292.72350072691984</v>
      </c>
      <c r="AY56" s="150">
        <v>292.53395026334755</v>
      </c>
      <c r="AZ56" s="150">
        <v>292.37189334359397</v>
      </c>
      <c r="BA56" s="150">
        <v>292.20721260623236</v>
      </c>
      <c r="BB56" s="150">
        <v>292.06946378054801</v>
      </c>
      <c r="BC56" s="150">
        <v>291.87045941539844</v>
      </c>
      <c r="BD56" s="150">
        <v>291.69882661495825</v>
      </c>
      <c r="BE56" s="150">
        <v>291.52534505371455</v>
      </c>
      <c r="BF56" s="150">
        <v>291.37885217530231</v>
      </c>
      <c r="BG56" s="150">
        <v>291.17390935281514</v>
      </c>
      <c r="BH56" s="150">
        <v>290.99655013104621</v>
      </c>
      <c r="BI56" s="150">
        <v>290.81851851739697</v>
      </c>
      <c r="BJ56" s="150">
        <v>290.64011902110263</v>
      </c>
      <c r="BK56" s="150">
        <v>290.48903586320199</v>
      </c>
      <c r="BL56" s="150">
        <v>290.28323336537568</v>
      </c>
      <c r="BM56" s="150">
        <v>290.10511223678475</v>
      </c>
      <c r="BN56" s="150">
        <v>289.92734314748651</v>
      </c>
      <c r="BO56" s="150">
        <v>289.77642903058626</v>
      </c>
      <c r="BP56" s="150">
        <v>289.57284983798763</v>
      </c>
    </row>
    <row r="57" spans="1:68" s="87" customFormat="1" ht="48" thickTop="1">
      <c r="E57" s="159" t="s">
        <v>13</v>
      </c>
      <c r="F57" s="104"/>
      <c r="G57" s="78" t="s">
        <v>38</v>
      </c>
      <c r="H57" s="117">
        <v>180.77301123167689</v>
      </c>
      <c r="I57" s="117">
        <v>178.81026095045317</v>
      </c>
      <c r="J57" s="117">
        <v>179.19508767688146</v>
      </c>
      <c r="K57" s="117">
        <v>179.61707267777589</v>
      </c>
      <c r="L57" s="117">
        <v>178.7359444015209</v>
      </c>
      <c r="M57" s="117">
        <v>179.14048654083396</v>
      </c>
      <c r="N57" s="117">
        <v>179.59007165708573</v>
      </c>
      <c r="O57" s="117">
        <v>180.43075126208575</v>
      </c>
      <c r="P57" s="117">
        <v>179.48392153004573</v>
      </c>
      <c r="Q57" s="117">
        <v>180.22910581622574</v>
      </c>
      <c r="R57" s="117">
        <v>181.17658912484575</v>
      </c>
      <c r="S57" s="117">
        <v>182.83749062888572</v>
      </c>
      <c r="T57" s="117">
        <v>231.96460762769144</v>
      </c>
      <c r="U57" s="117">
        <v>272.69338107701998</v>
      </c>
      <c r="V57" s="117">
        <v>281.51320856278971</v>
      </c>
      <c r="W57" s="117">
        <v>318.97613267156828</v>
      </c>
      <c r="X57" s="117">
        <v>329.29787042613526</v>
      </c>
      <c r="Y57" s="117">
        <v>318.00047195240342</v>
      </c>
      <c r="Z57" s="117">
        <v>357.47969899042818</v>
      </c>
      <c r="AA57" s="117">
        <v>354.29684731500112</v>
      </c>
      <c r="AB57" s="117">
        <v>309.17131801358909</v>
      </c>
      <c r="AC57" s="117">
        <v>341.90539587619293</v>
      </c>
      <c r="AD57" s="117">
        <v>338.45875805802001</v>
      </c>
      <c r="AE57" s="117">
        <v>334.66790973778376</v>
      </c>
      <c r="AF57" s="117">
        <v>333.14414356354251</v>
      </c>
      <c r="AG57" s="117">
        <v>339.5267782397658</v>
      </c>
      <c r="AH57" s="117">
        <v>343.26343807085618</v>
      </c>
      <c r="AI57" s="117">
        <v>298.16583086143413</v>
      </c>
      <c r="AJ57" s="117">
        <v>295.60968695784192</v>
      </c>
      <c r="AK57" s="117">
        <v>294.82236976584193</v>
      </c>
      <c r="AL57" s="117">
        <v>294.90255594044083</v>
      </c>
      <c r="AM57" s="117">
        <v>294.75302099674803</v>
      </c>
      <c r="AN57" s="117">
        <v>294.58296719513208</v>
      </c>
      <c r="AO57" s="117">
        <v>294.39962279081516</v>
      </c>
      <c r="AP57" s="117">
        <v>294.24469222734052</v>
      </c>
      <c r="AQ57" s="117">
        <v>294.01903070633347</v>
      </c>
      <c r="AR57" s="117">
        <v>293.82266504587062</v>
      </c>
      <c r="AS57" s="117">
        <v>293.62267741904782</v>
      </c>
      <c r="AT57" s="117">
        <v>293.4517802256521</v>
      </c>
      <c r="AU57" s="117">
        <v>293.21258791519733</v>
      </c>
      <c r="AV57" s="117">
        <v>293.00272232818958</v>
      </c>
      <c r="AW57" s="117">
        <v>292.84949443348563</v>
      </c>
      <c r="AX57" s="117">
        <v>292.72350072691984</v>
      </c>
      <c r="AY57" s="117">
        <v>292.53395026334755</v>
      </c>
      <c r="AZ57" s="117">
        <v>292.37189334359397</v>
      </c>
      <c r="BA57" s="117">
        <v>292.20721260623236</v>
      </c>
      <c r="BB57" s="117">
        <v>292.06946378054801</v>
      </c>
      <c r="BC57" s="117">
        <v>291.87045941539844</v>
      </c>
      <c r="BD57" s="117">
        <v>291.69882661495825</v>
      </c>
      <c r="BE57" s="117">
        <v>291.52534505371455</v>
      </c>
      <c r="BF57" s="117">
        <v>291.37885217530231</v>
      </c>
      <c r="BG57" s="117">
        <v>291.17390935281514</v>
      </c>
      <c r="BH57" s="117">
        <v>290.99655013104621</v>
      </c>
      <c r="BI57" s="117">
        <v>290.81851851739697</v>
      </c>
      <c r="BJ57" s="117">
        <v>290.64011902110263</v>
      </c>
      <c r="BK57" s="117">
        <v>290.48903586320199</v>
      </c>
      <c r="BL57" s="117">
        <v>290.28323336537568</v>
      </c>
      <c r="BM57" s="117">
        <v>290.10511223678475</v>
      </c>
      <c r="BN57" s="117">
        <v>289.92734314748651</v>
      </c>
      <c r="BO57" s="117">
        <v>289.77642903058626</v>
      </c>
      <c r="BP57" s="117">
        <v>289.57284983798763</v>
      </c>
    </row>
    <row r="58" spans="1:68" s="87" customFormat="1" ht="79.5" thickBot="1">
      <c r="E58" s="160" t="s">
        <v>14</v>
      </c>
      <c r="F58" s="118"/>
      <c r="G58" s="126" t="s">
        <v>38</v>
      </c>
      <c r="H58" s="151" t="s">
        <v>36</v>
      </c>
      <c r="I58" s="151" t="s">
        <v>36</v>
      </c>
      <c r="J58" s="151" t="s">
        <v>36</v>
      </c>
      <c r="K58" s="151" t="s">
        <v>36</v>
      </c>
      <c r="L58" s="151" t="s">
        <v>36</v>
      </c>
      <c r="M58" s="151" t="s">
        <v>36</v>
      </c>
      <c r="N58" s="151" t="s">
        <v>36</v>
      </c>
      <c r="O58" s="151" t="s">
        <v>36</v>
      </c>
      <c r="P58" s="151" t="s">
        <v>36</v>
      </c>
      <c r="Q58" s="151" t="s">
        <v>36</v>
      </c>
      <c r="R58" s="151" t="s">
        <v>36</v>
      </c>
      <c r="S58" s="151" t="s">
        <v>36</v>
      </c>
      <c r="T58" s="151" t="s">
        <v>36</v>
      </c>
      <c r="U58" s="151" t="s">
        <v>36</v>
      </c>
      <c r="V58" s="151" t="s">
        <v>36</v>
      </c>
      <c r="W58" s="151" t="s">
        <v>36</v>
      </c>
      <c r="X58" s="151" t="s">
        <v>36</v>
      </c>
      <c r="Y58" s="151" t="s">
        <v>36</v>
      </c>
      <c r="Z58" s="151" t="s">
        <v>36</v>
      </c>
      <c r="AA58" s="151" t="s">
        <v>36</v>
      </c>
      <c r="AB58" s="151" t="s">
        <v>36</v>
      </c>
      <c r="AC58" s="151" t="s">
        <v>36</v>
      </c>
      <c r="AD58" s="151" t="s">
        <v>36</v>
      </c>
      <c r="AE58" s="151" t="s">
        <v>36</v>
      </c>
      <c r="AF58" s="151" t="s">
        <v>36</v>
      </c>
      <c r="AG58" s="151" t="s">
        <v>36</v>
      </c>
      <c r="AH58" s="151" t="s">
        <v>36</v>
      </c>
      <c r="AI58" s="151" t="s">
        <v>36</v>
      </c>
      <c r="AJ58" s="151" t="s">
        <v>36</v>
      </c>
      <c r="AK58" s="151" t="s">
        <v>36</v>
      </c>
      <c r="AL58" s="151" t="s">
        <v>36</v>
      </c>
      <c r="AM58" s="151" t="s">
        <v>36</v>
      </c>
      <c r="AN58" s="151" t="s">
        <v>36</v>
      </c>
      <c r="AO58" s="151" t="s">
        <v>36</v>
      </c>
      <c r="AP58" s="151" t="s">
        <v>36</v>
      </c>
      <c r="AQ58" s="151" t="s">
        <v>36</v>
      </c>
      <c r="AR58" s="151" t="s">
        <v>36</v>
      </c>
      <c r="AS58" s="151" t="s">
        <v>36</v>
      </c>
      <c r="AT58" s="151" t="s">
        <v>36</v>
      </c>
      <c r="AU58" s="151" t="s">
        <v>36</v>
      </c>
      <c r="AV58" s="151" t="s">
        <v>36</v>
      </c>
      <c r="AW58" s="151" t="s">
        <v>36</v>
      </c>
      <c r="AX58" s="151" t="s">
        <v>36</v>
      </c>
      <c r="AY58" s="151" t="s">
        <v>36</v>
      </c>
      <c r="AZ58" s="151" t="s">
        <v>36</v>
      </c>
      <c r="BA58" s="151" t="s">
        <v>36</v>
      </c>
      <c r="BB58" s="151" t="s">
        <v>36</v>
      </c>
      <c r="BC58" s="151" t="s">
        <v>36</v>
      </c>
      <c r="BD58" s="151" t="s">
        <v>36</v>
      </c>
      <c r="BE58" s="151" t="s">
        <v>36</v>
      </c>
      <c r="BF58" s="151" t="s">
        <v>36</v>
      </c>
      <c r="BG58" s="151" t="s">
        <v>36</v>
      </c>
      <c r="BH58" s="151" t="s">
        <v>36</v>
      </c>
      <c r="BI58" s="151" t="s">
        <v>36</v>
      </c>
      <c r="BJ58" s="151" t="s">
        <v>36</v>
      </c>
      <c r="BK58" s="151" t="s">
        <v>36</v>
      </c>
      <c r="BL58" s="151" t="s">
        <v>36</v>
      </c>
      <c r="BM58" s="151" t="s">
        <v>36</v>
      </c>
      <c r="BN58" s="151" t="s">
        <v>36</v>
      </c>
      <c r="BO58" s="151" t="s">
        <v>36</v>
      </c>
      <c r="BP58" s="151" t="s">
        <v>36</v>
      </c>
    </row>
    <row r="59" spans="1:68" s="32" customFormat="1" ht="79.5" thickBot="1">
      <c r="B59" s="36"/>
      <c r="C59" s="36"/>
      <c r="D59" s="36"/>
      <c r="E59" s="120" t="s">
        <v>27</v>
      </c>
      <c r="F59" s="121" t="s">
        <v>4</v>
      </c>
      <c r="G59" s="121" t="s">
        <v>38</v>
      </c>
      <c r="H59" s="73">
        <v>1438.0376458874916</v>
      </c>
      <c r="I59" s="73">
        <v>1478.1833541741969</v>
      </c>
      <c r="J59" s="73">
        <v>1611.1796688031598</v>
      </c>
      <c r="K59" s="73">
        <v>1612.1498880139216</v>
      </c>
      <c r="L59" s="73">
        <v>1770.0200351963495</v>
      </c>
      <c r="M59" s="73">
        <v>1907.5349476733802</v>
      </c>
      <c r="N59" s="73">
        <v>2028.5716974068825</v>
      </c>
      <c r="O59" s="73">
        <v>2099.8070334883982</v>
      </c>
      <c r="P59" s="73">
        <v>2104.0262195004047</v>
      </c>
      <c r="Q59" s="73">
        <v>2175.1850052974914</v>
      </c>
      <c r="R59" s="73">
        <v>2155.8865253763265</v>
      </c>
      <c r="S59" s="73">
        <v>2086.0587114912009</v>
      </c>
      <c r="T59" s="73">
        <v>1910.7613216509862</v>
      </c>
      <c r="U59" s="73">
        <v>1908.2075084396233</v>
      </c>
      <c r="V59" s="73">
        <v>1898.5787431388135</v>
      </c>
      <c r="W59" s="73">
        <v>1963.4555246883824</v>
      </c>
      <c r="X59" s="73">
        <v>1843.3618521471399</v>
      </c>
      <c r="Y59" s="73">
        <v>1695.2227044886718</v>
      </c>
      <c r="Z59" s="73">
        <v>1627.6901569542013</v>
      </c>
      <c r="AA59" s="73">
        <v>1569.6956107755486</v>
      </c>
      <c r="AB59" s="73">
        <v>1514.5812978190152</v>
      </c>
      <c r="AC59" s="73">
        <v>1518.2194083148611</v>
      </c>
      <c r="AD59" s="73">
        <v>1523.2488047525801</v>
      </c>
      <c r="AE59" s="73">
        <v>1535.1417289204639</v>
      </c>
      <c r="AF59" s="73">
        <v>1422.88466071331</v>
      </c>
      <c r="AG59" s="73">
        <v>1498.0459953783466</v>
      </c>
      <c r="AH59" s="73">
        <v>1311.7277064232796</v>
      </c>
      <c r="AI59" s="73">
        <v>1423.2282811706434</v>
      </c>
      <c r="AJ59" s="73">
        <v>1452.8486318646117</v>
      </c>
      <c r="AK59" s="73">
        <v>1480.4292495364971</v>
      </c>
      <c r="AL59" s="73">
        <v>1359.5294412586079</v>
      </c>
      <c r="AM59" s="73">
        <v>1268.226915982161</v>
      </c>
      <c r="AN59" s="73">
        <v>1173.0120028809397</v>
      </c>
      <c r="AO59" s="73">
        <v>1079.6602634743076</v>
      </c>
      <c r="AP59" s="73">
        <v>989.53994003272715</v>
      </c>
      <c r="AQ59" s="73">
        <v>902.11874062572576</v>
      </c>
      <c r="AR59" s="73">
        <v>880.11132056618032</v>
      </c>
      <c r="AS59" s="73">
        <v>858.0778804872109</v>
      </c>
      <c r="AT59" s="73">
        <v>836.18357160079461</v>
      </c>
      <c r="AU59" s="73">
        <v>814.06607375626174</v>
      </c>
      <c r="AV59" s="73">
        <v>792.07145741987699</v>
      </c>
      <c r="AW59" s="73">
        <v>780.80718877207903</v>
      </c>
      <c r="AX59" s="73">
        <v>769.57235040631883</v>
      </c>
      <c r="AY59" s="73">
        <v>758.21642870433766</v>
      </c>
      <c r="AZ59" s="73">
        <v>746.89175767816175</v>
      </c>
      <c r="BA59" s="73">
        <v>735.56030875833369</v>
      </c>
      <c r="BB59" s="73">
        <v>730.05346883887239</v>
      </c>
      <c r="BC59" s="73">
        <v>724.45704562076764</v>
      </c>
      <c r="BD59" s="73">
        <v>718.77698253500114</v>
      </c>
      <c r="BE59" s="73">
        <v>713.02329902439578</v>
      </c>
      <c r="BF59" s="73">
        <v>707.20614999648967</v>
      </c>
      <c r="BG59" s="73">
        <v>701.52873844474163</v>
      </c>
      <c r="BH59" s="73">
        <v>695.81164213378452</v>
      </c>
      <c r="BI59" s="73">
        <v>690.06773667528603</v>
      </c>
      <c r="BJ59" s="73">
        <v>684.30919294801436</v>
      </c>
      <c r="BK59" s="73">
        <v>678.54633877916012</v>
      </c>
      <c r="BL59" s="73">
        <v>672.78860605645468</v>
      </c>
      <c r="BM59" s="73">
        <v>667.04119153293857</v>
      </c>
      <c r="BN59" s="73">
        <v>661.30773346710885</v>
      </c>
      <c r="BO59" s="73">
        <v>655.58854865313765</v>
      </c>
      <c r="BP59" s="73">
        <v>649.88234417305057</v>
      </c>
    </row>
    <row r="60" spans="1:68" s="124" customFormat="1" ht="63.75" thickTop="1">
      <c r="A60" s="32"/>
      <c r="B60" s="32"/>
      <c r="C60" s="32"/>
      <c r="D60" s="33"/>
      <c r="E60" s="122" t="s">
        <v>25</v>
      </c>
      <c r="F60" s="59"/>
      <c r="G60" s="59" t="s">
        <v>38</v>
      </c>
      <c r="H60" s="123">
        <v>1435.2468460874916</v>
      </c>
      <c r="I60" s="123">
        <v>1475.3925543741968</v>
      </c>
      <c r="J60" s="123">
        <v>1608.3888690031597</v>
      </c>
      <c r="K60" s="123">
        <v>1609.3590882139215</v>
      </c>
      <c r="L60" s="123">
        <v>1767.2292353963494</v>
      </c>
      <c r="M60" s="123">
        <v>1904.7441478733801</v>
      </c>
      <c r="N60" s="123">
        <v>2025.7808976068825</v>
      </c>
      <c r="O60" s="123">
        <v>2097.9197950183984</v>
      </c>
      <c r="P60" s="123">
        <v>2102.4091210104048</v>
      </c>
      <c r="Q60" s="123">
        <v>2173.4247371774914</v>
      </c>
      <c r="R60" s="123">
        <v>2154.7487405163265</v>
      </c>
      <c r="S60" s="123">
        <v>2085.655624771201</v>
      </c>
      <c r="T60" s="123">
        <v>1910.5292995959862</v>
      </c>
      <c r="U60" s="123">
        <v>1908.0055784246233</v>
      </c>
      <c r="V60" s="123">
        <v>1898.4443481188134</v>
      </c>
      <c r="W60" s="123">
        <v>1963.3159154133823</v>
      </c>
      <c r="X60" s="123">
        <v>1843.26104917714</v>
      </c>
      <c r="Y60" s="123">
        <v>1695.1058519836718</v>
      </c>
      <c r="Z60" s="123">
        <v>1627.6207043292013</v>
      </c>
      <c r="AA60" s="123">
        <v>1569.6271661355486</v>
      </c>
      <c r="AB60" s="123">
        <v>1514.5302101890152</v>
      </c>
      <c r="AC60" s="123">
        <v>1518.1740109948612</v>
      </c>
      <c r="AD60" s="123">
        <v>1523.2120255925802</v>
      </c>
      <c r="AE60" s="123">
        <v>1535.090174175464</v>
      </c>
      <c r="AF60" s="123">
        <v>1422.8603573233102</v>
      </c>
      <c r="AG60" s="123">
        <v>1498.0091782233465</v>
      </c>
      <c r="AH60" s="123">
        <v>1311.7064672182796</v>
      </c>
      <c r="AI60" s="123">
        <v>1423.2012019106435</v>
      </c>
      <c r="AJ60" s="123">
        <v>1452.8215526046117</v>
      </c>
      <c r="AK60" s="123">
        <v>1480.4021702764971</v>
      </c>
      <c r="AL60" s="123">
        <v>1359.502361998608</v>
      </c>
      <c r="AM60" s="123">
        <v>1268.1998367221611</v>
      </c>
      <c r="AN60" s="123">
        <v>1172.9849236209398</v>
      </c>
      <c r="AO60" s="123">
        <v>1079.6331842143077</v>
      </c>
      <c r="AP60" s="123">
        <v>989.51286077272709</v>
      </c>
      <c r="AQ60" s="123">
        <v>902.09166136572571</v>
      </c>
      <c r="AR60" s="123">
        <v>880.08424130618027</v>
      </c>
      <c r="AS60" s="123">
        <v>858.05080122721085</v>
      </c>
      <c r="AT60" s="123">
        <v>836.15649234079456</v>
      </c>
      <c r="AU60" s="123">
        <v>814.03899449626169</v>
      </c>
      <c r="AV60" s="123">
        <v>792.04437815987694</v>
      </c>
      <c r="AW60" s="123">
        <v>780.78010951207898</v>
      </c>
      <c r="AX60" s="123">
        <v>769.54527114631878</v>
      </c>
      <c r="AY60" s="123">
        <v>758.18934944433761</v>
      </c>
      <c r="AZ60" s="123">
        <v>746.8646784181617</v>
      </c>
      <c r="BA60" s="123">
        <v>735.53322949833364</v>
      </c>
      <c r="BB60" s="123">
        <v>730.02638957887234</v>
      </c>
      <c r="BC60" s="123">
        <v>724.42996636076759</v>
      </c>
      <c r="BD60" s="123">
        <v>718.74990327500109</v>
      </c>
      <c r="BE60" s="123">
        <v>712.99621976439573</v>
      </c>
      <c r="BF60" s="123">
        <v>707.17907073648962</v>
      </c>
      <c r="BG60" s="123">
        <v>701.50165918474158</v>
      </c>
      <c r="BH60" s="123">
        <v>695.78456287378447</v>
      </c>
      <c r="BI60" s="123">
        <v>690.04065741528598</v>
      </c>
      <c r="BJ60" s="123">
        <v>684.28211368801431</v>
      </c>
      <c r="BK60" s="123">
        <v>678.51925951916007</v>
      </c>
      <c r="BL60" s="123">
        <v>672.76152679645463</v>
      </c>
      <c r="BM60" s="123">
        <v>667.01411227293852</v>
      </c>
      <c r="BN60" s="123">
        <v>661.2806542071088</v>
      </c>
      <c r="BO60" s="123">
        <v>655.5614693931376</v>
      </c>
      <c r="BP60" s="123">
        <v>649.85526491305052</v>
      </c>
    </row>
    <row r="61" spans="1:68" s="124" customFormat="1" ht="48" thickBot="1">
      <c r="A61" s="32"/>
      <c r="B61" s="32"/>
      <c r="C61" s="32"/>
      <c r="D61" s="33"/>
      <c r="E61" s="125" t="s">
        <v>16</v>
      </c>
      <c r="F61" s="126"/>
      <c r="G61" s="81" t="s">
        <v>38</v>
      </c>
      <c r="H61" s="127">
        <v>2.7907997999999994</v>
      </c>
      <c r="I61" s="127">
        <v>2.7907997999999994</v>
      </c>
      <c r="J61" s="127">
        <v>2.7907997999999994</v>
      </c>
      <c r="K61" s="127">
        <v>2.7907997999999994</v>
      </c>
      <c r="L61" s="127">
        <v>2.7907997999999994</v>
      </c>
      <c r="M61" s="127">
        <v>2.7907997999999994</v>
      </c>
      <c r="N61" s="127">
        <v>2.7907997999999994</v>
      </c>
      <c r="O61" s="127">
        <v>1.8872384699999998</v>
      </c>
      <c r="P61" s="127">
        <v>1.6170984899999996</v>
      </c>
      <c r="Q61" s="127">
        <v>1.7602681199999999</v>
      </c>
      <c r="R61" s="127">
        <v>1.13778486</v>
      </c>
      <c r="S61" s="127">
        <v>0.40308672000000001</v>
      </c>
      <c r="T61" s="127">
        <v>0.23202205499999998</v>
      </c>
      <c r="U61" s="127">
        <v>0.20193001499999999</v>
      </c>
      <c r="V61" s="127">
        <v>0.13439501999999998</v>
      </c>
      <c r="W61" s="127">
        <v>0.13960927499999998</v>
      </c>
      <c r="X61" s="127">
        <v>0.10080296999999998</v>
      </c>
      <c r="Y61" s="127">
        <v>0.11685250500000001</v>
      </c>
      <c r="Z61" s="127">
        <v>6.9452625000000004E-2</v>
      </c>
      <c r="AA61" s="127">
        <v>6.8444640000000001E-2</v>
      </c>
      <c r="AB61" s="127">
        <v>5.1087630000000002E-2</v>
      </c>
      <c r="AC61" s="127">
        <v>4.5397319999999998E-2</v>
      </c>
      <c r="AD61" s="127">
        <v>3.6779159999999991E-2</v>
      </c>
      <c r="AE61" s="127">
        <v>5.1554744999999985E-2</v>
      </c>
      <c r="AF61" s="127">
        <v>2.4303389999999987E-2</v>
      </c>
      <c r="AG61" s="127">
        <v>3.6817154999999997E-2</v>
      </c>
      <c r="AH61" s="127">
        <v>2.1239205000000001E-2</v>
      </c>
      <c r="AI61" s="127">
        <v>2.7079259999999994E-2</v>
      </c>
      <c r="AJ61" s="127">
        <v>2.7079259999999994E-2</v>
      </c>
      <c r="AK61" s="127">
        <v>2.7079259999999994E-2</v>
      </c>
      <c r="AL61" s="127">
        <v>2.7079259999999994E-2</v>
      </c>
      <c r="AM61" s="127">
        <v>2.7079259999999994E-2</v>
      </c>
      <c r="AN61" s="127">
        <v>2.7079259999999994E-2</v>
      </c>
      <c r="AO61" s="127">
        <v>2.7079259999999994E-2</v>
      </c>
      <c r="AP61" s="127">
        <v>2.7079259999999994E-2</v>
      </c>
      <c r="AQ61" s="127">
        <v>2.7079259999999994E-2</v>
      </c>
      <c r="AR61" s="127">
        <v>2.7079259999999994E-2</v>
      </c>
      <c r="AS61" s="127">
        <v>2.7079259999999994E-2</v>
      </c>
      <c r="AT61" s="127">
        <v>2.7079259999999994E-2</v>
      </c>
      <c r="AU61" s="127">
        <v>2.7079259999999994E-2</v>
      </c>
      <c r="AV61" s="127">
        <v>2.7079259999999994E-2</v>
      </c>
      <c r="AW61" s="127">
        <v>2.7079259999999994E-2</v>
      </c>
      <c r="AX61" s="127">
        <v>2.7079259999999994E-2</v>
      </c>
      <c r="AY61" s="127">
        <v>2.7079259999999994E-2</v>
      </c>
      <c r="AZ61" s="127">
        <v>2.7079259999999994E-2</v>
      </c>
      <c r="BA61" s="127">
        <v>2.7079259999999994E-2</v>
      </c>
      <c r="BB61" s="127">
        <v>2.7079259999999994E-2</v>
      </c>
      <c r="BC61" s="127">
        <v>2.7079259999999994E-2</v>
      </c>
      <c r="BD61" s="127">
        <v>2.7079259999999994E-2</v>
      </c>
      <c r="BE61" s="127">
        <v>2.7079259999999994E-2</v>
      </c>
      <c r="BF61" s="127">
        <v>2.7079259999999994E-2</v>
      </c>
      <c r="BG61" s="127">
        <v>2.7079259999999994E-2</v>
      </c>
      <c r="BH61" s="127">
        <v>2.7079259999999994E-2</v>
      </c>
      <c r="BI61" s="127">
        <v>2.7079259999999994E-2</v>
      </c>
      <c r="BJ61" s="127">
        <v>2.7079259999999994E-2</v>
      </c>
      <c r="BK61" s="127">
        <v>2.7079259999999994E-2</v>
      </c>
      <c r="BL61" s="127">
        <v>2.7079259999999994E-2</v>
      </c>
      <c r="BM61" s="127">
        <v>2.7079259999999994E-2</v>
      </c>
      <c r="BN61" s="127">
        <v>2.7079259999999994E-2</v>
      </c>
      <c r="BO61" s="127">
        <v>2.7079259999999994E-2</v>
      </c>
      <c r="BP61" s="127">
        <v>2.7079259999999994E-2</v>
      </c>
    </row>
    <row r="62" spans="1:68" s="128" customFormat="1" ht="63.75" thickBot="1">
      <c r="C62" s="129"/>
      <c r="D62" s="129"/>
      <c r="E62" s="130" t="s">
        <v>17</v>
      </c>
      <c r="F62" s="131" t="s">
        <v>4</v>
      </c>
      <c r="G62" s="115" t="s">
        <v>38</v>
      </c>
      <c r="H62" s="102">
        <v>2387.11454211821</v>
      </c>
      <c r="I62" s="102">
        <v>2410.311951595228</v>
      </c>
      <c r="J62" s="102">
        <v>2419.5279224992682</v>
      </c>
      <c r="K62" s="102">
        <v>2415.9218573103244</v>
      </c>
      <c r="L62" s="102">
        <v>2392.2887552935317</v>
      </c>
      <c r="M62" s="102">
        <v>2438.6751873475437</v>
      </c>
      <c r="N62" s="102">
        <v>2422.3933452145343</v>
      </c>
      <c r="O62" s="102">
        <v>2439.7178743324253</v>
      </c>
      <c r="P62" s="102">
        <v>2422.4331583536677</v>
      </c>
      <c r="Q62" s="102">
        <v>2346.2950298964365</v>
      </c>
      <c r="R62" s="102">
        <v>2300.7781120496734</v>
      </c>
      <c r="S62" s="102">
        <v>2287.0088053349914</v>
      </c>
      <c r="T62" s="102">
        <v>2272.6242548601745</v>
      </c>
      <c r="U62" s="102">
        <v>2295.4938305459173</v>
      </c>
      <c r="V62" s="102">
        <v>2313.4206896071382</v>
      </c>
      <c r="W62" s="102">
        <v>2280.1724448355235</v>
      </c>
      <c r="X62" s="102">
        <v>2241.4502442557191</v>
      </c>
      <c r="Y62" s="102">
        <v>2217.7469883948233</v>
      </c>
      <c r="Z62" s="102">
        <v>2203.3115529446741</v>
      </c>
      <c r="AA62" s="102">
        <v>2094.0187739070748</v>
      </c>
      <c r="AB62" s="102">
        <v>2115.1877676550598</v>
      </c>
      <c r="AC62" s="102">
        <v>2128.7650735668713</v>
      </c>
      <c r="AD62" s="102">
        <v>2069.4144198746558</v>
      </c>
      <c r="AE62" s="102">
        <v>2081.9643913856034</v>
      </c>
      <c r="AF62" s="102">
        <v>2045.4357785174532</v>
      </c>
      <c r="AG62" s="102">
        <v>2027.3195803306635</v>
      </c>
      <c r="AH62" s="102">
        <v>2027.6188846110881</v>
      </c>
      <c r="AI62" s="102">
        <v>1992.1937193507722</v>
      </c>
      <c r="AJ62" s="102">
        <v>1996.2145608678302</v>
      </c>
      <c r="AK62" s="102">
        <v>2005.3060098098176</v>
      </c>
      <c r="AL62" s="102">
        <v>1977.338650847232</v>
      </c>
      <c r="AM62" s="102">
        <v>1960.3141433553631</v>
      </c>
      <c r="AN62" s="102">
        <v>1944.9520220702054</v>
      </c>
      <c r="AO62" s="102">
        <v>1929.4285349081406</v>
      </c>
      <c r="AP62" s="102">
        <v>1913.9695827540565</v>
      </c>
      <c r="AQ62" s="102">
        <v>1897.2536731323362</v>
      </c>
      <c r="AR62" s="102">
        <v>1880.6794079196109</v>
      </c>
      <c r="AS62" s="102">
        <v>1863.8171179568619</v>
      </c>
      <c r="AT62" s="102">
        <v>1847.1339631823023</v>
      </c>
      <c r="AU62" s="102">
        <v>1829.2851270537999</v>
      </c>
      <c r="AV62" s="102">
        <v>1811.6273599034182</v>
      </c>
      <c r="AW62" s="102">
        <v>1801.3092357028327</v>
      </c>
      <c r="AX62" s="102">
        <v>1791.2181661908633</v>
      </c>
      <c r="AY62" s="102">
        <v>1780.032441442027</v>
      </c>
      <c r="AZ62" s="102">
        <v>1769.0920506784428</v>
      </c>
      <c r="BA62" s="102">
        <v>1757.9667341777867</v>
      </c>
      <c r="BB62" s="102">
        <v>1747.1288623706282</v>
      </c>
      <c r="BC62" s="102">
        <v>1735.2654675642675</v>
      </c>
      <c r="BD62" s="102">
        <v>1723.6853380790656</v>
      </c>
      <c r="BE62" s="102">
        <v>1711.9749085862622</v>
      </c>
      <c r="BF62" s="102">
        <v>1700.5706037929601</v>
      </c>
      <c r="BG62" s="102">
        <v>1688.1853034776661</v>
      </c>
      <c r="BH62" s="102">
        <v>1676.1480574641137</v>
      </c>
      <c r="BI62" s="102">
        <v>1664.063421508642</v>
      </c>
      <c r="BJ62" s="102">
        <v>1652.3555716784185</v>
      </c>
      <c r="BK62" s="102">
        <v>1639.8369032678975</v>
      </c>
      <c r="BL62" s="102">
        <v>1627.7256209387276</v>
      </c>
      <c r="BM62" s="102">
        <v>1615.6346760018264</v>
      </c>
      <c r="BN62" s="102">
        <v>1603.9577129455645</v>
      </c>
      <c r="BO62" s="102">
        <v>1591.5298598337713</v>
      </c>
      <c r="BP62" s="102">
        <v>1579.5099180101145</v>
      </c>
    </row>
    <row r="63" spans="1:68" s="128" customFormat="1" ht="63.75" thickTop="1">
      <c r="C63" s="133"/>
      <c r="D63" s="129"/>
      <c r="E63" s="134" t="s">
        <v>18</v>
      </c>
      <c r="F63" s="135"/>
      <c r="G63" s="78" t="s">
        <v>38</v>
      </c>
      <c r="H63" s="136">
        <v>1765.7122853407236</v>
      </c>
      <c r="I63" s="136">
        <v>1811.697029505714</v>
      </c>
      <c r="J63" s="136">
        <v>1800.4719535272504</v>
      </c>
      <c r="K63" s="136">
        <v>1832.1176436481946</v>
      </c>
      <c r="L63" s="136">
        <v>1825.3424610615045</v>
      </c>
      <c r="M63" s="136">
        <v>1840.9502391086194</v>
      </c>
      <c r="N63" s="136">
        <v>1847.5913851230432</v>
      </c>
      <c r="O63" s="136">
        <v>1860.073394320232</v>
      </c>
      <c r="P63" s="136">
        <v>1851.4613554698565</v>
      </c>
      <c r="Q63" s="136">
        <v>1786.2225836985356</v>
      </c>
      <c r="R63" s="136">
        <v>1750.0661321433467</v>
      </c>
      <c r="S63" s="136">
        <v>1705.9633179654011</v>
      </c>
      <c r="T63" s="136">
        <v>1691.6036360936041</v>
      </c>
      <c r="U63" s="136">
        <v>1672.0157715689184</v>
      </c>
      <c r="V63" s="136">
        <v>1656.9511509627116</v>
      </c>
      <c r="W63" s="136">
        <v>1657.1868666901</v>
      </c>
      <c r="X63" s="136">
        <v>1652.2636245517754</v>
      </c>
      <c r="Y63" s="136">
        <v>1622.2345621834882</v>
      </c>
      <c r="Z63" s="136">
        <v>1609.4055290431854</v>
      </c>
      <c r="AA63" s="136">
        <v>1586.9815293089489</v>
      </c>
      <c r="AB63" s="136">
        <v>1589.6421808015416</v>
      </c>
      <c r="AC63" s="136">
        <v>1596.8695682280591</v>
      </c>
      <c r="AD63" s="136">
        <v>1538.1658847240385</v>
      </c>
      <c r="AE63" s="136">
        <v>1563.8007735581582</v>
      </c>
      <c r="AF63" s="136">
        <v>1539.9339125283764</v>
      </c>
      <c r="AG63" s="136">
        <v>1528.4633371833474</v>
      </c>
      <c r="AH63" s="136">
        <v>1527.0850744953561</v>
      </c>
      <c r="AI63" s="136">
        <v>1489.853660892579</v>
      </c>
      <c r="AJ63" s="136">
        <v>1493.9463972663912</v>
      </c>
      <c r="AK63" s="136">
        <v>1503.0842131812128</v>
      </c>
      <c r="AL63" s="136">
        <v>1476.942344015923</v>
      </c>
      <c r="AM63" s="136">
        <v>1461.7464485747389</v>
      </c>
      <c r="AN63" s="136">
        <v>1448.2105063607096</v>
      </c>
      <c r="AO63" s="136">
        <v>1434.5132786814575</v>
      </c>
      <c r="AP63" s="136">
        <v>1420.8788589002838</v>
      </c>
      <c r="AQ63" s="136">
        <v>1405.9914463650539</v>
      </c>
      <c r="AR63" s="136">
        <v>1391.2439162730896</v>
      </c>
      <c r="AS63" s="136">
        <v>1376.2084918408323</v>
      </c>
      <c r="AT63" s="136">
        <v>1361.3504623378788</v>
      </c>
      <c r="AU63" s="136">
        <v>1345.3305975468493</v>
      </c>
      <c r="AV63" s="136">
        <v>1329.5000560154904</v>
      </c>
      <c r="AW63" s="136">
        <v>1321.1875569018816</v>
      </c>
      <c r="AX63" s="136">
        <v>1313.1004068448608</v>
      </c>
      <c r="AY63" s="136">
        <v>1303.9223458435697</v>
      </c>
      <c r="AZ63" s="136">
        <v>1294.9879036918467</v>
      </c>
      <c r="BA63" s="136">
        <v>1285.8686319484677</v>
      </c>
      <c r="BB63" s="136">
        <v>1276.9999638363586</v>
      </c>
      <c r="BC63" s="136">
        <v>1267.1093937815147</v>
      </c>
      <c r="BD63" s="136">
        <v>1257.5003978377933</v>
      </c>
      <c r="BE63" s="136">
        <v>1247.761169631224</v>
      </c>
      <c r="BF63" s="136">
        <v>1238.326409786863</v>
      </c>
      <c r="BG63" s="136">
        <v>1227.9676513635807</v>
      </c>
      <c r="BH63" s="136">
        <v>1217.9552691049744</v>
      </c>
      <c r="BI63" s="136">
        <v>1207.8955215431265</v>
      </c>
      <c r="BJ63" s="136">
        <v>1198.2125735869727</v>
      </c>
      <c r="BK63" s="136">
        <v>1187.7171657669091</v>
      </c>
      <c r="BL63" s="136">
        <v>1177.6324297710466</v>
      </c>
      <c r="BM63" s="136">
        <v>1167.566376507895</v>
      </c>
      <c r="BN63" s="136">
        <v>1157.9142922254905</v>
      </c>
      <c r="BO63" s="136">
        <v>1147.5097151865673</v>
      </c>
      <c r="BP63" s="136">
        <v>1137.5162165502716</v>
      </c>
    </row>
    <row r="64" spans="1:68" s="128" customFormat="1" ht="63.75" thickBot="1">
      <c r="C64" s="133"/>
      <c r="D64" s="129"/>
      <c r="E64" s="137" t="s">
        <v>19</v>
      </c>
      <c r="F64" s="138"/>
      <c r="G64" s="81" t="s">
        <v>38</v>
      </c>
      <c r="H64" s="139">
        <v>621.4022567774864</v>
      </c>
      <c r="I64" s="139">
        <v>598.61492208951404</v>
      </c>
      <c r="J64" s="139">
        <v>619.05596897201804</v>
      </c>
      <c r="K64" s="139">
        <v>583.80421366212954</v>
      </c>
      <c r="L64" s="139">
        <v>566.94629423202696</v>
      </c>
      <c r="M64" s="139">
        <v>597.7249482389243</v>
      </c>
      <c r="N64" s="139">
        <v>574.8019600914912</v>
      </c>
      <c r="O64" s="139">
        <v>579.64448001219318</v>
      </c>
      <c r="P64" s="139">
        <v>570.97180288381105</v>
      </c>
      <c r="Q64" s="139">
        <v>560.07244619790106</v>
      </c>
      <c r="R64" s="139">
        <v>550.71197990632675</v>
      </c>
      <c r="S64" s="139">
        <v>581.04548736959032</v>
      </c>
      <c r="T64" s="139">
        <v>581.02061876657035</v>
      </c>
      <c r="U64" s="139">
        <v>623.47805897699902</v>
      </c>
      <c r="V64" s="139">
        <v>656.46953864442662</v>
      </c>
      <c r="W64" s="139">
        <v>622.98557814542357</v>
      </c>
      <c r="X64" s="139">
        <v>589.18661970394385</v>
      </c>
      <c r="Y64" s="139">
        <v>595.51242621133497</v>
      </c>
      <c r="Z64" s="139">
        <v>593.90602390148842</v>
      </c>
      <c r="AA64" s="139">
        <v>507.03724459812599</v>
      </c>
      <c r="AB64" s="139">
        <v>525.54558685351822</v>
      </c>
      <c r="AC64" s="139">
        <v>531.89550533881231</v>
      </c>
      <c r="AD64" s="139">
        <v>531.24853515061716</v>
      </c>
      <c r="AE64" s="139">
        <v>518.16361782744525</v>
      </c>
      <c r="AF64" s="139">
        <v>505.50186598907675</v>
      </c>
      <c r="AG64" s="139">
        <v>498.85624314731615</v>
      </c>
      <c r="AH64" s="139">
        <v>500.53381011573191</v>
      </c>
      <c r="AI64" s="139">
        <v>502.34005845819325</v>
      </c>
      <c r="AJ64" s="139">
        <v>502.26816360143903</v>
      </c>
      <c r="AK64" s="139">
        <v>502.22179662860469</v>
      </c>
      <c r="AL64" s="139">
        <v>500.39630683130895</v>
      </c>
      <c r="AM64" s="139">
        <v>498.56769478062415</v>
      </c>
      <c r="AN64" s="139">
        <v>496.74151570949579</v>
      </c>
      <c r="AO64" s="139">
        <v>494.91525622668314</v>
      </c>
      <c r="AP64" s="139">
        <v>493.09072385377266</v>
      </c>
      <c r="AQ64" s="139">
        <v>491.26222676728236</v>
      </c>
      <c r="AR64" s="139">
        <v>489.43549164652131</v>
      </c>
      <c r="AS64" s="139">
        <v>487.6086261160296</v>
      </c>
      <c r="AT64" s="139">
        <v>485.78350084442354</v>
      </c>
      <c r="AU64" s="139">
        <v>483.95452950695056</v>
      </c>
      <c r="AV64" s="139">
        <v>482.12730388792784</v>
      </c>
      <c r="AW64" s="139">
        <v>480.12167880095109</v>
      </c>
      <c r="AX64" s="139">
        <v>478.1177593460024</v>
      </c>
      <c r="AY64" s="139">
        <v>476.11009559845729</v>
      </c>
      <c r="AZ64" s="139">
        <v>474.10414698659622</v>
      </c>
      <c r="BA64" s="139">
        <v>472.09810222931901</v>
      </c>
      <c r="BB64" s="139">
        <v>470.12889853426952</v>
      </c>
      <c r="BC64" s="139">
        <v>468.1560737827528</v>
      </c>
      <c r="BD64" s="139">
        <v>466.18494024127222</v>
      </c>
      <c r="BE64" s="139">
        <v>464.21373895503825</v>
      </c>
      <c r="BF64" s="139">
        <v>462.24419400609719</v>
      </c>
      <c r="BG64" s="139">
        <v>460.21765211408541</v>
      </c>
      <c r="BH64" s="139">
        <v>458.1927883591394</v>
      </c>
      <c r="BI64" s="139">
        <v>456.16789996551546</v>
      </c>
      <c r="BJ64" s="139">
        <v>454.14299809144586</v>
      </c>
      <c r="BK64" s="139">
        <v>452.11973750098838</v>
      </c>
      <c r="BL64" s="139">
        <v>450.09319116768103</v>
      </c>
      <c r="BM64" s="139">
        <v>448.06829949393148</v>
      </c>
      <c r="BN64" s="139">
        <v>446.04342072007404</v>
      </c>
      <c r="BO64" s="139">
        <v>444.02014464720395</v>
      </c>
      <c r="BP64" s="139">
        <v>441.99370145984295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Figure of emission reductions</vt:lpstr>
      <vt:lpstr>Figure of GHG emissions</vt:lpstr>
      <vt:lpstr>Details of CO2 frm incineration</vt:lpstr>
      <vt:lpstr>5-Summary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2022-05-31T02:25:21Z</dcterms:created>
  <dcterms:modified xsi:type="dcterms:W3CDTF">2022-10-07T09:44:05Z</dcterms:modified>
</cp:coreProperties>
</file>