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2" documentId="11_D50BFC9A5223BCE47CEB2BD793E0608846614AD5" xr6:coauthVersionLast="44" xr6:coauthVersionMax="44" xr10:uidLastSave="{3368B6A3-D1EF-4F15-B5E4-680CE50704A2}"/>
  <bookViews>
    <workbookView xWindow="-120" yWindow="-120" windowWidth="20730" windowHeight="11160" activeTab="1" xr2:uid="{00000000-000D-0000-FFFF-FFFF00000000}"/>
  </bookViews>
  <sheets>
    <sheet name="Langmuir Isotherm" sheetId="2" r:id="rId1"/>
    <sheet name="Freundlich Isother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2" l="1"/>
  <c r="B39" i="2" s="1"/>
  <c r="A38" i="2"/>
  <c r="A39" i="2" s="1"/>
  <c r="E5" i="2"/>
  <c r="E6" i="2"/>
  <c r="E7" i="2"/>
  <c r="E8" i="2"/>
  <c r="E4" i="2"/>
  <c r="C5" i="2" l="1"/>
  <c r="C6" i="2"/>
  <c r="C7" i="2"/>
  <c r="C8" i="2"/>
  <c r="C4" i="2"/>
  <c r="F8" i="2" l="1"/>
  <c r="G8" i="2"/>
  <c r="H8" i="2" s="1"/>
  <c r="G7" i="2"/>
  <c r="H7" i="2" s="1"/>
  <c r="F7" i="2"/>
  <c r="F5" i="2"/>
  <c r="G5" i="2"/>
  <c r="H5" i="2" s="1"/>
  <c r="G4" i="2"/>
  <c r="H4" i="2" s="1"/>
  <c r="F4" i="2"/>
  <c r="F6" i="2"/>
  <c r="G6" i="2"/>
  <c r="H6" i="2" s="1"/>
</calcChain>
</file>

<file path=xl/sharedStrings.xml><?xml version="1.0" encoding="utf-8"?>
<sst xmlns="http://schemas.openxmlformats.org/spreadsheetml/2006/main" count="33" uniqueCount="21">
  <si>
    <t>Langmuir Isotherm</t>
  </si>
  <si>
    <t xml:space="preserve">                      Cini mg/L</t>
  </si>
  <si>
    <t>Ce mg/L</t>
  </si>
  <si>
    <t>Cads mg/L</t>
  </si>
  <si>
    <t>% ads</t>
  </si>
  <si>
    <t>log Ce mg/dm3</t>
  </si>
  <si>
    <t>log ads mg/dm3</t>
  </si>
  <si>
    <t>C ads mg/g</t>
  </si>
  <si>
    <t>Ce/log Cads mg/gm</t>
  </si>
  <si>
    <t>Slope = 0.0094</t>
  </si>
  <si>
    <t>Intercept 0.016</t>
  </si>
  <si>
    <t>R2 = 0.9927</t>
  </si>
  <si>
    <t>enthalpy of sorption = slope/ intercept</t>
  </si>
  <si>
    <t>Capacity (Q) = monolayer sorption saturation capacity = 1/slope mg/g</t>
  </si>
  <si>
    <t>RL = dimension less constant separation constant</t>
  </si>
  <si>
    <t>1/1+bxCi</t>
  </si>
  <si>
    <t>Freundlich Isotherm</t>
  </si>
  <si>
    <t>Slope = 0.4592</t>
  </si>
  <si>
    <t>intercept = 0.8724</t>
  </si>
  <si>
    <t>R2 = 0.9871</t>
  </si>
  <si>
    <t>Capacity = antilog 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</si>
</sst>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88597595820755"/>
          <c:y val="5.4489829396325448E-2"/>
          <c:w val="0.81234212775426196"/>
          <c:h val="0.7869616141732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'Langmuir Isotherm'!$F$13</c:f>
              <c:strCache>
                <c:ptCount val="1"/>
                <c:pt idx="0">
                  <c:v>Ce/log Cads mg/gm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411350315314631"/>
                  <c:y val="-3.588385826771653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'Langmuir Isotherm'!$E$14:$E$18</c:f>
              <c:numCache>
                <c:formatCode>General</c:formatCode>
                <c:ptCount val="5"/>
                <c:pt idx="0">
                  <c:v>0.4</c:v>
                </c:pt>
                <c:pt idx="1">
                  <c:v>1.216</c:v>
                </c:pt>
                <c:pt idx="2">
                  <c:v>2.67</c:v>
                </c:pt>
                <c:pt idx="3">
                  <c:v>4.8499999999999996</c:v>
                </c:pt>
                <c:pt idx="4">
                  <c:v>7.31</c:v>
                </c:pt>
              </c:numCache>
            </c:numRef>
          </c:xVal>
          <c:yVal>
            <c:numRef>
              <c:f>'Langmuir Isotherm'!$F$14:$F$18</c:f>
              <c:numCache>
                <c:formatCode>General</c:formatCode>
                <c:ptCount val="5"/>
                <c:pt idx="0">
                  <c:v>1.7391304347826087E-2</c:v>
                </c:pt>
                <c:pt idx="1">
                  <c:v>2.7686703096539159E-2</c:v>
                </c:pt>
                <c:pt idx="2">
                  <c:v>4.3309002433090021E-2</c:v>
                </c:pt>
                <c:pt idx="3">
                  <c:v>6.4026402640264019E-2</c:v>
                </c:pt>
                <c:pt idx="4">
                  <c:v>8.2645562464669295E-2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71-4E6D-8496-8860AFC1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377488"/>
        <c:axId val="301374744"/>
      </c:scatterChart>
      <c:valAx>
        <c:axId val="30137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01374744"/>
        <c:crosses val="autoZero"/>
        <c:crossBetween val="midCat"/>
      </c:valAx>
      <c:valAx>
        <c:axId val="30137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01377488"/>
        <c:crosses val="autoZero"/>
        <c:crossBetween val="midCat"/>
        <c:majorUnit val="2.0000000000000004E-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970388126896"/>
          <c:y val="5.5368703912011E-2"/>
          <c:w val="0.8572292213473317"/>
          <c:h val="0.747528157081630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'Freundlich Isotherm'!$F$13</c:f>
              <c:strCache>
                <c:ptCount val="1"/>
                <c:pt idx="0">
                  <c:v>log ads mg/dm3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7.0199757964386184E-2"/>
                  <c:y val="0.222860892388451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'Freundlich Isotherm'!$E$14:$E$18</c:f>
              <c:numCache>
                <c:formatCode>General</c:formatCode>
                <c:ptCount val="5"/>
                <c:pt idx="0">
                  <c:v>-0.3979400086720376</c:v>
                </c:pt>
                <c:pt idx="1">
                  <c:v>8.4933574936716119E-2</c:v>
                </c:pt>
                <c:pt idx="2">
                  <c:v>0.42651126136457523</c:v>
                </c:pt>
                <c:pt idx="3">
                  <c:v>0.68574173860226362</c:v>
                </c:pt>
                <c:pt idx="4">
                  <c:v>0.86391737695786042</c:v>
                </c:pt>
              </c:numCache>
            </c:numRef>
          </c:xVal>
          <c:yVal>
            <c:numRef>
              <c:f>'Freundlich Isotherm'!$F$14:$F$18</c:f>
              <c:numCache>
                <c:formatCode>General</c:formatCode>
                <c:ptCount val="5"/>
                <c:pt idx="0">
                  <c:v>0.66275783168157409</c:v>
                </c:pt>
                <c:pt idx="1">
                  <c:v>0.94369232710601669</c:v>
                </c:pt>
                <c:pt idx="2">
                  <c:v>1.0909630765957317</c:v>
                </c:pt>
                <c:pt idx="3">
                  <c:v>1.1804126328383238</c:v>
                </c:pt>
                <c:pt idx="4">
                  <c:v>1.2477278329097232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5F-463D-9C89-0000EB53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370432"/>
        <c:axId val="301370040"/>
      </c:scatterChart>
      <c:valAx>
        <c:axId val="301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01370040"/>
        <c:crosses val="autoZero"/>
        <c:crossBetween val="midCat"/>
      </c:valAx>
      <c:valAx>
        <c:axId val="301370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0137043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19</xdr:row>
      <xdr:rowOff>123825</xdr:rowOff>
    </xdr:from>
    <xdr:to>
      <xdr:col>9</xdr:col>
      <xdr:colOff>171449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0.42582</cdr:x>
      <cdr:y>0.89375</cdr:y>
    </cdr:from>
    <cdr:to>
      <cdr:x>0.65318</cdr:x>
      <cdr:y>0.97813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05026" y="2724150"/>
          <a:ext cx="11239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Ce (mg/L)</a:t>
          </a:r>
        </a:p>
      </cdr:txBody>
    </cdr:sp>
  </cdr:relSizeAnchor>
  <cdr:relSizeAnchor xmlns:cdr="http://schemas.openxmlformats.org/drawingml/2006/chartDrawing">
    <cdr:from>
      <cdr:x>0.01124</cdr:x>
      <cdr:y>0.11875</cdr:y>
    </cdr:from>
    <cdr:to>
      <cdr:x>0.06326</cdr:x>
      <cdr:y>0.73437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754061" y="1171573"/>
          <a:ext cx="1876424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log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Ce/Cads mg/gm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20</xdr:row>
      <xdr:rowOff>47625</xdr:rowOff>
    </xdr:from>
    <xdr:to>
      <xdr:col>7</xdr:col>
      <xdr:colOff>1238250</xdr:colOff>
      <xdr:row>37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0.38976</cdr:x>
      <cdr:y>0.89286</cdr:y>
    </cdr:from>
    <cdr:to>
      <cdr:x>0.67717</cdr:x>
      <cdr:y>0.9881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51" y="2857500"/>
          <a:ext cx="1390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log Ce mg/dm3</a:t>
          </a:r>
        </a:p>
      </cdr:txBody>
    </cdr:sp>
  </cdr:relSizeAnchor>
  <cdr:relSizeAnchor xmlns:cdr="http://schemas.openxmlformats.org/drawingml/2006/chartDrawing">
    <cdr:from>
      <cdr:x>0.01837</cdr:x>
      <cdr:y>0.13393</cdr:y>
    </cdr:from>
    <cdr:to>
      <cdr:x>0.08137</cdr:x>
      <cdr:y>0.625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544511" y="1062037"/>
          <a:ext cx="15716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log ads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400" b="1">
              <a:latin typeface="Times New Roman" pitchFamily="18" charset="0"/>
              <a:cs typeface="Times New Roman" pitchFamily="18" charset="0"/>
            </a:rPr>
            <a:t>mg/dm3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A20" sqref="A20"/>
    </sheetView>
  </sheetViews>
  <sheetFormatPr defaultRowHeight="15" x14ac:dyDescent="0.25"/>
  <cols>
    <col min="1" max="1" width="24.7109375" customWidth="1"/>
    <col min="2" max="2" width="10.85546875" customWidth="1"/>
    <col min="3" max="3" width="12.5703125" customWidth="1"/>
    <col min="4" max="4" width="11.140625" customWidth="1"/>
    <col min="5" max="6" width="17.140625" customWidth="1"/>
    <col min="7" max="7" width="17.7109375" customWidth="1"/>
    <col min="8" max="8" width="20.140625" customWidth="1"/>
  </cols>
  <sheetData>
    <row r="1" spans="1:8" ht="18.75" x14ac:dyDescent="0.3">
      <c r="A1" s="2" t="s">
        <v>0</v>
      </c>
    </row>
    <row r="3" spans="1:8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>
        <v>5</v>
      </c>
      <c r="B4">
        <v>0.4</v>
      </c>
      <c r="C4">
        <f>A4-B4</f>
        <v>4.5999999999999996</v>
      </c>
      <c r="D4">
        <v>94</v>
      </c>
      <c r="E4">
        <f>LOG(B4)</f>
        <v>-0.3979400086720376</v>
      </c>
      <c r="F4">
        <f>LOG(C4)</f>
        <v>0.66275783168157409</v>
      </c>
      <c r="G4">
        <f>C4*5</f>
        <v>23</v>
      </c>
      <c r="H4">
        <f>B4/G4</f>
        <v>1.7391304347826087E-2</v>
      </c>
    </row>
    <row r="5" spans="1:8" x14ac:dyDescent="0.25">
      <c r="A5">
        <v>10</v>
      </c>
      <c r="B5">
        <v>1.216</v>
      </c>
      <c r="C5">
        <f t="shared" ref="C5:C8" si="0">A5-B5</f>
        <v>8.7840000000000007</v>
      </c>
      <c r="D5">
        <v>87.84</v>
      </c>
      <c r="E5">
        <f t="shared" ref="E5:E8" si="1">LOG(B5)</f>
        <v>8.4933574936716119E-2</v>
      </c>
      <c r="F5">
        <f t="shared" ref="F5:F8" si="2">LOG(C5)</f>
        <v>0.94369232710601669</v>
      </c>
      <c r="G5">
        <f t="shared" ref="G5:G8" si="3">C5*5</f>
        <v>43.92</v>
      </c>
      <c r="H5">
        <f t="shared" ref="H5:H8" si="4">B5/G5</f>
        <v>2.7686703096539159E-2</v>
      </c>
    </row>
    <row r="6" spans="1:8" x14ac:dyDescent="0.25">
      <c r="A6">
        <v>15</v>
      </c>
      <c r="B6">
        <v>2.67</v>
      </c>
      <c r="C6">
        <f t="shared" si="0"/>
        <v>12.33</v>
      </c>
      <c r="D6">
        <v>81.53</v>
      </c>
      <c r="E6">
        <f t="shared" si="1"/>
        <v>0.42651126136457523</v>
      </c>
      <c r="F6">
        <f t="shared" si="2"/>
        <v>1.0909630765957317</v>
      </c>
      <c r="G6">
        <f t="shared" si="3"/>
        <v>61.65</v>
      </c>
      <c r="H6">
        <f t="shared" si="4"/>
        <v>4.3309002433090021E-2</v>
      </c>
    </row>
    <row r="7" spans="1:8" x14ac:dyDescent="0.25">
      <c r="A7">
        <v>20</v>
      </c>
      <c r="B7">
        <v>4.8499999999999996</v>
      </c>
      <c r="C7">
        <f t="shared" si="0"/>
        <v>15.15</v>
      </c>
      <c r="D7">
        <v>75.75</v>
      </c>
      <c r="E7">
        <f t="shared" si="1"/>
        <v>0.68574173860226362</v>
      </c>
      <c r="F7">
        <f t="shared" si="2"/>
        <v>1.1804126328383238</v>
      </c>
      <c r="G7">
        <f t="shared" si="3"/>
        <v>75.75</v>
      </c>
      <c r="H7">
        <f t="shared" si="4"/>
        <v>6.4026402640264019E-2</v>
      </c>
    </row>
    <row r="8" spans="1:8" x14ac:dyDescent="0.25">
      <c r="A8">
        <v>25</v>
      </c>
      <c r="B8">
        <v>7.31</v>
      </c>
      <c r="C8">
        <f t="shared" si="0"/>
        <v>17.690000000000001</v>
      </c>
      <c r="D8">
        <v>70.760000000000005</v>
      </c>
      <c r="E8">
        <f t="shared" si="1"/>
        <v>0.86391737695786042</v>
      </c>
      <c r="F8">
        <f t="shared" si="2"/>
        <v>1.2477278329097232</v>
      </c>
      <c r="G8">
        <f t="shared" si="3"/>
        <v>88.45</v>
      </c>
      <c r="H8">
        <f t="shared" si="4"/>
        <v>8.2645562464669295E-2</v>
      </c>
    </row>
    <row r="13" spans="1:8" x14ac:dyDescent="0.25">
      <c r="A13" t="s">
        <v>9</v>
      </c>
      <c r="E13" t="s">
        <v>2</v>
      </c>
      <c r="F13" t="s">
        <v>8</v>
      </c>
    </row>
    <row r="14" spans="1:8" x14ac:dyDescent="0.25">
      <c r="A14" t="s">
        <v>10</v>
      </c>
      <c r="E14">
        <v>0.4</v>
      </c>
      <c r="F14">
        <v>1.7391304347826087E-2</v>
      </c>
    </row>
    <row r="15" spans="1:8" x14ac:dyDescent="0.25">
      <c r="A15" t="s">
        <v>11</v>
      </c>
      <c r="E15">
        <v>1.216</v>
      </c>
      <c r="F15">
        <v>2.7686703096539159E-2</v>
      </c>
    </row>
    <row r="16" spans="1:8" x14ac:dyDescent="0.25">
      <c r="E16">
        <v>2.67</v>
      </c>
      <c r="F16">
        <v>4.3309002433090021E-2</v>
      </c>
    </row>
    <row r="17" spans="1:6" ht="15.75" x14ac:dyDescent="0.25">
      <c r="A17" s="1" t="s">
        <v>12</v>
      </c>
      <c r="E17">
        <v>4.8499999999999996</v>
      </c>
      <c r="F17">
        <v>6.4026402640264019E-2</v>
      </c>
    </row>
    <row r="18" spans="1:6" x14ac:dyDescent="0.25">
      <c r="A18">
        <v>0.57999999999999996</v>
      </c>
      <c r="E18">
        <v>7.31</v>
      </c>
      <c r="F18">
        <v>8.2645562464669295E-2</v>
      </c>
    </row>
    <row r="19" spans="1:6" ht="15.75" x14ac:dyDescent="0.25">
      <c r="A19" s="1" t="s">
        <v>13</v>
      </c>
    </row>
    <row r="20" spans="1:6" x14ac:dyDescent="0.25">
      <c r="A20" s="4">
        <v>106.38</v>
      </c>
    </row>
    <row r="36" spans="1:2" ht="15.75" x14ac:dyDescent="0.25">
      <c r="A36" s="1" t="s">
        <v>14</v>
      </c>
    </row>
    <row r="37" spans="1:2" ht="15.75" x14ac:dyDescent="0.25">
      <c r="A37" s="1" t="s">
        <v>15</v>
      </c>
    </row>
    <row r="38" spans="1:2" x14ac:dyDescent="0.25">
      <c r="A38">
        <f>1/1+A18*A4</f>
        <v>3.9</v>
      </c>
      <c r="B38">
        <f>1/1+A18*A8</f>
        <v>15.499999999999998</v>
      </c>
    </row>
    <row r="39" spans="1:2" x14ac:dyDescent="0.25">
      <c r="A39">
        <f>1/A38</f>
        <v>0.25641025641025644</v>
      </c>
      <c r="B39">
        <f>1/B38</f>
        <v>6.4516129032258077E-2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topLeftCell="A5" workbookViewId="0">
      <selection activeCell="A25" sqref="A25"/>
    </sheetView>
  </sheetViews>
  <sheetFormatPr defaultRowHeight="15" x14ac:dyDescent="0.25"/>
  <cols>
    <col min="1" max="1" width="26" customWidth="1"/>
    <col min="2" max="2" width="12.140625" customWidth="1"/>
    <col min="3" max="3" width="13" customWidth="1"/>
    <col min="4" max="4" width="11" customWidth="1"/>
    <col min="5" max="5" width="15.42578125" customWidth="1"/>
    <col min="6" max="7" width="16.42578125" customWidth="1"/>
    <col min="8" max="8" width="20.140625" customWidth="1"/>
  </cols>
  <sheetData>
    <row r="1" spans="1:8" ht="18.75" x14ac:dyDescent="0.3">
      <c r="A1" s="2" t="s">
        <v>16</v>
      </c>
    </row>
    <row r="3" spans="1:8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>
        <v>5</v>
      </c>
      <c r="B4">
        <v>0.4</v>
      </c>
      <c r="C4">
        <v>4.5999999999999996</v>
      </c>
      <c r="D4">
        <v>94</v>
      </c>
      <c r="E4">
        <v>-0.3979400086720376</v>
      </c>
      <c r="F4">
        <v>0.66275783168157409</v>
      </c>
      <c r="G4">
        <v>23</v>
      </c>
      <c r="H4">
        <v>1.7391304347826087E-2</v>
      </c>
    </row>
    <row r="5" spans="1:8" x14ac:dyDescent="0.25">
      <c r="A5">
        <v>10</v>
      </c>
      <c r="B5">
        <v>1.216</v>
      </c>
      <c r="C5">
        <v>8.7840000000000007</v>
      </c>
      <c r="D5">
        <v>87.84</v>
      </c>
      <c r="E5">
        <v>8.4933574936716119E-2</v>
      </c>
      <c r="F5">
        <v>0.94369232710601669</v>
      </c>
      <c r="G5">
        <v>43.92</v>
      </c>
      <c r="H5">
        <v>2.7686703096539159E-2</v>
      </c>
    </row>
    <row r="6" spans="1:8" x14ac:dyDescent="0.25">
      <c r="A6">
        <v>15</v>
      </c>
      <c r="B6">
        <v>2.67</v>
      </c>
      <c r="C6">
        <v>12.33</v>
      </c>
      <c r="D6">
        <v>81.53</v>
      </c>
      <c r="E6">
        <v>0.42651126136457523</v>
      </c>
      <c r="F6">
        <v>1.0909630765957317</v>
      </c>
      <c r="G6">
        <v>61.65</v>
      </c>
      <c r="H6">
        <v>4.3309002433090021E-2</v>
      </c>
    </row>
    <row r="7" spans="1:8" x14ac:dyDescent="0.25">
      <c r="A7">
        <v>20</v>
      </c>
      <c r="B7">
        <v>4.8499999999999996</v>
      </c>
      <c r="C7">
        <v>15.15</v>
      </c>
      <c r="D7">
        <v>75.75</v>
      </c>
      <c r="E7">
        <v>0.68574173860226362</v>
      </c>
      <c r="F7">
        <v>1.1804126328383238</v>
      </c>
      <c r="G7">
        <v>75.75</v>
      </c>
      <c r="H7">
        <v>6.4026402640264019E-2</v>
      </c>
    </row>
    <row r="8" spans="1:8" x14ac:dyDescent="0.25">
      <c r="A8">
        <v>25</v>
      </c>
      <c r="B8">
        <v>7.31</v>
      </c>
      <c r="C8">
        <v>17.690000000000001</v>
      </c>
      <c r="D8">
        <v>70.760000000000005</v>
      </c>
      <c r="E8">
        <v>0.86391737695786042</v>
      </c>
      <c r="F8">
        <v>1.2477278329097232</v>
      </c>
      <c r="G8">
        <v>88.45</v>
      </c>
      <c r="H8">
        <v>8.2645562464669295E-2</v>
      </c>
    </row>
    <row r="13" spans="1:8" x14ac:dyDescent="0.25">
      <c r="E13" t="s">
        <v>5</v>
      </c>
      <c r="F13" t="s">
        <v>6</v>
      </c>
    </row>
    <row r="14" spans="1:8" x14ac:dyDescent="0.25">
      <c r="E14">
        <v>-0.3979400086720376</v>
      </c>
      <c r="F14">
        <v>0.66275783168157409</v>
      </c>
    </row>
    <row r="15" spans="1:8" x14ac:dyDescent="0.25">
      <c r="E15">
        <v>8.4933574936716119E-2</v>
      </c>
      <c r="F15">
        <v>0.94369232710601669</v>
      </c>
    </row>
    <row r="16" spans="1:8" x14ac:dyDescent="0.25">
      <c r="E16">
        <v>0.42651126136457523</v>
      </c>
      <c r="F16">
        <v>1.0909630765957317</v>
      </c>
    </row>
    <row r="17" spans="1:6" x14ac:dyDescent="0.25">
      <c r="E17">
        <v>0.68574173860226362</v>
      </c>
      <c r="F17">
        <v>1.1804126328383238</v>
      </c>
    </row>
    <row r="18" spans="1:6" x14ac:dyDescent="0.25">
      <c r="E18">
        <v>0.86391737695786042</v>
      </c>
      <c r="F18">
        <v>1.2477278329097232</v>
      </c>
    </row>
    <row r="21" spans="1:6" x14ac:dyDescent="0.25">
      <c r="A21" t="s">
        <v>17</v>
      </c>
    </row>
    <row r="22" spans="1:6" x14ac:dyDescent="0.25">
      <c r="A22" t="s">
        <v>18</v>
      </c>
    </row>
    <row r="23" spans="1:6" x14ac:dyDescent="0.25">
      <c r="A23" t="s">
        <v>19</v>
      </c>
    </row>
    <row r="24" spans="1:6" x14ac:dyDescent="0.25">
      <c r="A24" t="s">
        <v>20</v>
      </c>
    </row>
    <row r="25" spans="1:6" x14ac:dyDescent="0.25">
      <c r="A25" s="4">
        <v>7.4539999999999997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Langmuir Isotherm</vt:lpstr>
      <vt:lpstr>Freundlich Isotherm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2019-09-04T05:33:08Z</dcterms:modified>
</cp:coreProperties>
</file>